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全社共有\04_クラブアドバイザー\R8\02 大分県総合型クラブ連絡協議会\04登録認証\"/>
    </mc:Choice>
  </mc:AlternateContent>
  <xr:revisionPtr revIDLastSave="0" documentId="8_{844C7DA8-218D-4DEE-85CF-A7D0267B75D3}" xr6:coauthVersionLast="47" xr6:coauthVersionMax="47" xr10:uidLastSave="{00000000-0000-0000-0000-000000000000}"/>
  <bookViews>
    <workbookView xWindow="-108" yWindow="-108" windowWidth="23256" windowHeight="12456" tabRatio="822" xr2:uid="{00000000-000D-0000-FFFF-FFFF00000000}"/>
  </bookViews>
  <sheets>
    <sheet name="指導者①　※必須" sheetId="17" r:id="rId1"/>
    <sheet name="指導者②　※任意" sheetId="21" r:id="rId2"/>
    <sheet name="安全管理①　※必須" sheetId="16" r:id="rId3"/>
    <sheet name="安全管理②　※任意" sheetId="15" r:id="rId4"/>
    <sheet name="確認用（指導者） ※編集禁止" sheetId="18" r:id="rId5"/>
    <sheet name="確認用（安全管理） ※編集禁止" sheetId="19" r:id="rId6"/>
  </sheets>
  <definedNames>
    <definedName name="_xlnm._FilterDatabase" localSheetId="2" hidden="1">'安全管理①　※必須'!$A$22:$K$22</definedName>
    <definedName name="_xlnm._FilterDatabase" localSheetId="3" hidden="1">'安全管理②　※任意'!$A$20:$T$20</definedName>
    <definedName name="_xlnm._FilterDatabase" localSheetId="0" hidden="1">'指導者①　※必須'!$A$23:$H$23</definedName>
    <definedName name="_xlnm._FilterDatabase" localSheetId="1" hidden="1">'指導者②　※任意'!$A$17:$J$17</definedName>
    <definedName name="_xlnm.Print_Area" localSheetId="2">'安全管理①　※必須'!$A$1:$K$123</definedName>
    <definedName name="_xlnm.Print_Area" localSheetId="3">'安全管理②　※任意'!$A$1:$T$121</definedName>
    <definedName name="_xlnm.Print_Area" localSheetId="0">'指導者①　※必須'!$A$1:$G$124</definedName>
    <definedName name="_xlnm.Print_Area" localSheetId="1">'指導者②　※任意'!$A$1:$J$85</definedName>
    <definedName name="_xlnm.Print_Titles" localSheetId="2">'安全管理①　※必須'!$20:$22</definedName>
    <definedName name="_xlnm.Print_Titles" localSheetId="3">'安全管理②　※任意'!$18:$20</definedName>
    <definedName name="_xlnm.Print_Titles" localSheetId="0">'指導者①　※必須'!$22:$23</definedName>
    <definedName name="_xlnm.Print_Titles" localSheetId="1">'指導者②　※任意'!$16:$17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2" i="16" l="1"/>
  <c r="K113" i="16"/>
  <c r="K114" i="16"/>
  <c r="K115" i="16"/>
  <c r="K116" i="16"/>
  <c r="K117" i="16"/>
  <c r="K118" i="16"/>
  <c r="K119" i="16"/>
  <c r="K120" i="16"/>
  <c r="K121" i="16"/>
  <c r="K122" i="16"/>
  <c r="K123" i="16"/>
  <c r="E112" i="16"/>
  <c r="E113" i="16"/>
  <c r="E29" i="21"/>
  <c r="A1" i="18"/>
  <c r="A1" i="19"/>
  <c r="AG1" i="19" a="1"/>
  <c r="AE1" i="19" a="1"/>
  <c r="AC1" i="19" a="1"/>
  <c r="M1" i="18" a="1"/>
  <c r="H26" i="17"/>
  <c r="O23" i="15"/>
  <c r="O24" i="15"/>
  <c r="O25" i="15"/>
  <c r="O26" i="15"/>
  <c r="O27" i="15"/>
  <c r="O28" i="15"/>
  <c r="O29" i="15"/>
  <c r="O30" i="15"/>
  <c r="O31" i="15"/>
  <c r="O32" i="15"/>
  <c r="O33" i="15"/>
  <c r="O34" i="15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49" i="15"/>
  <c r="O50" i="15"/>
  <c r="O51" i="15"/>
  <c r="O52" i="15"/>
  <c r="O53" i="15"/>
  <c r="O54" i="15"/>
  <c r="O55" i="15"/>
  <c r="O56" i="15"/>
  <c r="O57" i="15"/>
  <c r="O58" i="15"/>
  <c r="O59" i="15"/>
  <c r="O60" i="15"/>
  <c r="O61" i="15"/>
  <c r="O62" i="15"/>
  <c r="O63" i="15"/>
  <c r="O64" i="15"/>
  <c r="O65" i="15"/>
  <c r="O66" i="15"/>
  <c r="O67" i="15"/>
  <c r="O68" i="15"/>
  <c r="O69" i="15"/>
  <c r="O70" i="15"/>
  <c r="O71" i="15"/>
  <c r="O72" i="15"/>
  <c r="O73" i="15"/>
  <c r="O74" i="15"/>
  <c r="O75" i="15"/>
  <c r="O76" i="15"/>
  <c r="O77" i="15"/>
  <c r="O78" i="15"/>
  <c r="O79" i="15"/>
  <c r="O80" i="15"/>
  <c r="O81" i="15"/>
  <c r="O82" i="15"/>
  <c r="O83" i="15"/>
  <c r="O84" i="15"/>
  <c r="O85" i="15"/>
  <c r="O86" i="15"/>
  <c r="O87" i="15"/>
  <c r="O88" i="15"/>
  <c r="O89" i="15"/>
  <c r="O90" i="15"/>
  <c r="O91" i="15"/>
  <c r="O92" i="15"/>
  <c r="O93" i="15"/>
  <c r="O94" i="15"/>
  <c r="O95" i="15"/>
  <c r="O96" i="15"/>
  <c r="O97" i="15"/>
  <c r="O98" i="15"/>
  <c r="O99" i="15"/>
  <c r="O100" i="15"/>
  <c r="O101" i="15"/>
  <c r="O102" i="15"/>
  <c r="O103" i="15"/>
  <c r="O104" i="15"/>
  <c r="O105" i="15"/>
  <c r="O106" i="15"/>
  <c r="O107" i="15"/>
  <c r="O108" i="15"/>
  <c r="O109" i="15"/>
  <c r="O110" i="15"/>
  <c r="O111" i="15"/>
  <c r="O112" i="15"/>
  <c r="O113" i="15"/>
  <c r="O114" i="15"/>
  <c r="O115" i="15"/>
  <c r="O116" i="15"/>
  <c r="O117" i="15"/>
  <c r="O118" i="15"/>
  <c r="O119" i="15"/>
  <c r="O120" i="15"/>
  <c r="O121" i="15"/>
  <c r="O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8" i="15"/>
  <c r="K99" i="15"/>
  <c r="K100" i="15"/>
  <c r="K101" i="15"/>
  <c r="K102" i="15"/>
  <c r="K103" i="15"/>
  <c r="K104" i="15"/>
  <c r="K105" i="15"/>
  <c r="K106" i="15"/>
  <c r="K107" i="15"/>
  <c r="K108" i="15"/>
  <c r="K109" i="15"/>
  <c r="K110" i="15"/>
  <c r="K111" i="15"/>
  <c r="K112" i="15"/>
  <c r="K113" i="15"/>
  <c r="K114" i="15"/>
  <c r="K115" i="15"/>
  <c r="K116" i="15"/>
  <c r="K117" i="15"/>
  <c r="K118" i="15"/>
  <c r="K119" i="15"/>
  <c r="K120" i="15"/>
  <c r="K121" i="15"/>
  <c r="K22" i="15"/>
  <c r="D112" i="15"/>
  <c r="D113" i="15"/>
  <c r="D114" i="15"/>
  <c r="D115" i="15"/>
  <c r="D116" i="15"/>
  <c r="D117" i="15"/>
  <c r="D118" i="15"/>
  <c r="D119" i="15"/>
  <c r="D120" i="15"/>
  <c r="D121" i="15"/>
  <c r="H25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24" i="17"/>
  <c r="E20" i="21"/>
  <c r="E21" i="21"/>
  <c r="E22" i="21"/>
  <c r="E23" i="21"/>
  <c r="E24" i="21"/>
  <c r="E25" i="21"/>
  <c r="E26" i="21"/>
  <c r="E27" i="21"/>
  <c r="E28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0" i="21"/>
  <c r="E61" i="21"/>
  <c r="E62" i="21"/>
  <c r="E63" i="21"/>
  <c r="E64" i="21"/>
  <c r="E65" i="21"/>
  <c r="E66" i="21"/>
  <c r="E67" i="21"/>
  <c r="E68" i="21"/>
  <c r="E69" i="21"/>
  <c r="E70" i="21"/>
  <c r="E71" i="21"/>
  <c r="E72" i="21"/>
  <c r="E73" i="21"/>
  <c r="E74" i="21"/>
  <c r="E75" i="21"/>
  <c r="E76" i="21"/>
  <c r="E77" i="21"/>
  <c r="E78" i="21"/>
  <c r="E79" i="21"/>
  <c r="E80" i="21"/>
  <c r="E81" i="21"/>
  <c r="E82" i="21"/>
  <c r="E83" i="21"/>
  <c r="E84" i="21"/>
  <c r="E85" i="21"/>
  <c r="E19" i="21"/>
  <c r="D19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D71" i="21"/>
  <c r="D72" i="21"/>
  <c r="D73" i="21"/>
  <c r="D74" i="21"/>
  <c r="D75" i="21"/>
  <c r="D76" i="21"/>
  <c r="D77" i="21"/>
  <c r="D78" i="21"/>
  <c r="D79" i="21"/>
  <c r="D80" i="21"/>
  <c r="D81" i="21"/>
  <c r="D82" i="21"/>
  <c r="D83" i="21"/>
  <c r="D84" i="21"/>
  <c r="D85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AI1" i="19" l="1" a="1"/>
  <c r="E25" i="16"/>
  <c r="E23" i="15" s="1"/>
  <c r="E26" i="16"/>
  <c r="E24" i="15" s="1"/>
  <c r="E27" i="16"/>
  <c r="E25" i="15" s="1"/>
  <c r="E28" i="16"/>
  <c r="E26" i="15" s="1"/>
  <c r="E29" i="16"/>
  <c r="E27" i="15" s="1"/>
  <c r="E30" i="16"/>
  <c r="E28" i="15" s="1"/>
  <c r="E31" i="16"/>
  <c r="E29" i="15" s="1"/>
  <c r="E32" i="16"/>
  <c r="E30" i="15" s="1"/>
  <c r="E33" i="16"/>
  <c r="E31" i="15" s="1"/>
  <c r="E34" i="16"/>
  <c r="E32" i="15" s="1"/>
  <c r="E35" i="16"/>
  <c r="E33" i="15" s="1"/>
  <c r="E36" i="16"/>
  <c r="E34" i="15" s="1"/>
  <c r="E37" i="16"/>
  <c r="E35" i="15" s="1"/>
  <c r="E38" i="16"/>
  <c r="E36" i="15" s="1"/>
  <c r="E39" i="16"/>
  <c r="E37" i="15" s="1"/>
  <c r="E40" i="16"/>
  <c r="E38" i="15" s="1"/>
  <c r="E41" i="16"/>
  <c r="E39" i="15" s="1"/>
  <c r="E42" i="16"/>
  <c r="E40" i="15" s="1"/>
  <c r="E43" i="16"/>
  <c r="E41" i="15" s="1"/>
  <c r="E44" i="16"/>
  <c r="E42" i="15" s="1"/>
  <c r="E45" i="16"/>
  <c r="E43" i="15" s="1"/>
  <c r="E46" i="16"/>
  <c r="E44" i="15" s="1"/>
  <c r="E47" i="16"/>
  <c r="E45" i="15" s="1"/>
  <c r="E48" i="16"/>
  <c r="E46" i="15" s="1"/>
  <c r="E49" i="16"/>
  <c r="E47" i="15" s="1"/>
  <c r="E50" i="16"/>
  <c r="E48" i="15" s="1"/>
  <c r="E51" i="16"/>
  <c r="E49" i="15" s="1"/>
  <c r="E52" i="16"/>
  <c r="E50" i="15" s="1"/>
  <c r="E53" i="16"/>
  <c r="E51" i="15" s="1"/>
  <c r="E54" i="16"/>
  <c r="E52" i="15" s="1"/>
  <c r="E55" i="16"/>
  <c r="E53" i="15" s="1"/>
  <c r="E56" i="16"/>
  <c r="E54" i="15" s="1"/>
  <c r="E57" i="16"/>
  <c r="E55" i="15" s="1"/>
  <c r="E58" i="16"/>
  <c r="E56" i="15" s="1"/>
  <c r="E59" i="16"/>
  <c r="E57" i="15" s="1"/>
  <c r="E60" i="16"/>
  <c r="E58" i="15" s="1"/>
  <c r="E61" i="16"/>
  <c r="E59" i="15" s="1"/>
  <c r="E62" i="16"/>
  <c r="E60" i="15" s="1"/>
  <c r="E63" i="16"/>
  <c r="E61" i="15" s="1"/>
  <c r="E64" i="16"/>
  <c r="E62" i="15" s="1"/>
  <c r="E65" i="16"/>
  <c r="E63" i="15" s="1"/>
  <c r="E66" i="16"/>
  <c r="E64" i="15" s="1"/>
  <c r="E67" i="16"/>
  <c r="E65" i="15" s="1"/>
  <c r="E68" i="16"/>
  <c r="E66" i="15" s="1"/>
  <c r="E69" i="16"/>
  <c r="E67" i="15" s="1"/>
  <c r="E70" i="16"/>
  <c r="E68" i="15" s="1"/>
  <c r="E71" i="16"/>
  <c r="E69" i="15" s="1"/>
  <c r="E72" i="16"/>
  <c r="E70" i="15" s="1"/>
  <c r="E73" i="16"/>
  <c r="E71" i="15" s="1"/>
  <c r="E74" i="16"/>
  <c r="E72" i="15" s="1"/>
  <c r="E75" i="16"/>
  <c r="E73" i="15" s="1"/>
  <c r="E76" i="16"/>
  <c r="E74" i="15" s="1"/>
  <c r="E77" i="16"/>
  <c r="E75" i="15" s="1"/>
  <c r="E78" i="16"/>
  <c r="E76" i="15" s="1"/>
  <c r="E79" i="16"/>
  <c r="E77" i="15" s="1"/>
  <c r="E80" i="16"/>
  <c r="E78" i="15" s="1"/>
  <c r="E81" i="16"/>
  <c r="E79" i="15" s="1"/>
  <c r="E82" i="16"/>
  <c r="E80" i="15" s="1"/>
  <c r="E83" i="16"/>
  <c r="E81" i="15" s="1"/>
  <c r="E84" i="16"/>
  <c r="E82" i="15" s="1"/>
  <c r="E85" i="16"/>
  <c r="E83" i="15" s="1"/>
  <c r="E86" i="16"/>
  <c r="E84" i="15" s="1"/>
  <c r="E87" i="16"/>
  <c r="E85" i="15" s="1"/>
  <c r="E88" i="16"/>
  <c r="E86" i="15" s="1"/>
  <c r="E89" i="16"/>
  <c r="E87" i="15" s="1"/>
  <c r="E90" i="16"/>
  <c r="E88" i="15" s="1"/>
  <c r="E91" i="16"/>
  <c r="E89" i="15" s="1"/>
  <c r="E92" i="16"/>
  <c r="E90" i="15" s="1"/>
  <c r="E93" i="16"/>
  <c r="E91" i="15" s="1"/>
  <c r="E94" i="16"/>
  <c r="E92" i="15" s="1"/>
  <c r="E95" i="16"/>
  <c r="E93" i="15" s="1"/>
  <c r="E96" i="16"/>
  <c r="E94" i="15" s="1"/>
  <c r="E97" i="16"/>
  <c r="E95" i="15" s="1"/>
  <c r="E98" i="16"/>
  <c r="E96" i="15" s="1"/>
  <c r="E99" i="16"/>
  <c r="E97" i="15" s="1"/>
  <c r="E100" i="16"/>
  <c r="E98" i="15" s="1"/>
  <c r="E101" i="16"/>
  <c r="E99" i="15" s="1"/>
  <c r="E102" i="16"/>
  <c r="E100" i="15" s="1"/>
  <c r="E103" i="16"/>
  <c r="E101" i="15" s="1"/>
  <c r="E104" i="16"/>
  <c r="E102" i="15" s="1"/>
  <c r="E105" i="16"/>
  <c r="E103" i="15" s="1"/>
  <c r="E106" i="16"/>
  <c r="E104" i="15" s="1"/>
  <c r="E107" i="16"/>
  <c r="E105" i="15" s="1"/>
  <c r="E108" i="16"/>
  <c r="E106" i="15" s="1"/>
  <c r="E109" i="16"/>
  <c r="E107" i="15" s="1"/>
  <c r="E110" i="16"/>
  <c r="E108" i="15" s="1"/>
  <c r="E111" i="16"/>
  <c r="E109" i="15" s="1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24" i="16"/>
  <c r="E22" i="15" s="1"/>
  <c r="I1" i="21"/>
  <c r="J1" i="16"/>
  <c r="K23" i="16" l="1"/>
  <c r="F1" i="18" l="1"/>
  <c r="D1" i="18"/>
  <c r="J1" i="18"/>
  <c r="H1" i="18"/>
  <c r="S1" i="15"/>
  <c r="Z1" i="19"/>
  <c r="X1" i="19"/>
  <c r="T1" i="19" l="1"/>
  <c r="V1" i="19"/>
  <c r="R1" i="19"/>
  <c r="N1" i="19"/>
  <c r="P1" i="19"/>
  <c r="L1" i="19"/>
  <c r="J1" i="19"/>
  <c r="H1" i="19"/>
  <c r="K25" i="16" l="1"/>
  <c r="K52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24" i="16"/>
  <c r="F1" i="19" l="1"/>
  <c r="D1" i="19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<sst xmlns="http://schemas.openxmlformats.org/spreadsheetml/2006/main" count="532" uniqueCount="237">
  <si>
    <t>クラブ名</t>
    <rPh sb="3" eb="4">
      <t>メイ</t>
    </rPh>
    <phoneticPr fontId="1"/>
  </si>
  <si>
    <t>種目名</t>
    <rPh sb="0" eb="2">
      <t>シュモク</t>
    </rPh>
    <rPh sb="2" eb="3">
      <t>メイ</t>
    </rPh>
    <phoneticPr fontId="1"/>
  </si>
  <si>
    <t>アーチェリー</t>
    <phoneticPr fontId="1"/>
  </si>
  <si>
    <t>テニス</t>
    <phoneticPr fontId="1"/>
  </si>
  <si>
    <t>アイスホッケー</t>
    <phoneticPr fontId="1"/>
  </si>
  <si>
    <t>ドッジボール</t>
    <phoneticPr fontId="1"/>
  </si>
  <si>
    <t>アメリカンフットボール</t>
    <phoneticPr fontId="1"/>
  </si>
  <si>
    <t>トライアスロン</t>
    <phoneticPr fontId="1"/>
  </si>
  <si>
    <t>インディアカ</t>
    <phoneticPr fontId="1"/>
  </si>
  <si>
    <t>トランポリン</t>
    <phoneticPr fontId="1"/>
  </si>
  <si>
    <t>ウエイトリフティング</t>
    <phoneticPr fontId="1"/>
  </si>
  <si>
    <t>なぎなた</t>
    <phoneticPr fontId="1"/>
  </si>
  <si>
    <t>ウォーキング</t>
    <phoneticPr fontId="1"/>
  </si>
  <si>
    <t>軟式野球</t>
    <phoneticPr fontId="1"/>
  </si>
  <si>
    <t>エアロビック</t>
    <phoneticPr fontId="1"/>
  </si>
  <si>
    <t>バイアスロン</t>
    <phoneticPr fontId="1"/>
  </si>
  <si>
    <t>オリエンテーリング</t>
    <phoneticPr fontId="1"/>
  </si>
  <si>
    <t>バウンドテニス</t>
    <phoneticPr fontId="1"/>
  </si>
  <si>
    <t>親子リトミック</t>
    <phoneticPr fontId="1"/>
  </si>
  <si>
    <t>馬術</t>
    <phoneticPr fontId="1"/>
  </si>
  <si>
    <t>カーリング</t>
    <phoneticPr fontId="1"/>
  </si>
  <si>
    <t>バスケットボール</t>
    <phoneticPr fontId="1"/>
  </si>
  <si>
    <t>カヌー</t>
    <phoneticPr fontId="1"/>
  </si>
  <si>
    <t>バドミントン</t>
    <phoneticPr fontId="1"/>
  </si>
  <si>
    <t>空手道</t>
    <phoneticPr fontId="1"/>
  </si>
  <si>
    <t>バレーボール</t>
    <phoneticPr fontId="1"/>
  </si>
  <si>
    <t>弓道</t>
    <phoneticPr fontId="1"/>
  </si>
  <si>
    <t>パワーリフティング</t>
    <phoneticPr fontId="1"/>
  </si>
  <si>
    <t>近代五種</t>
    <phoneticPr fontId="1"/>
  </si>
  <si>
    <t>ハンドボール</t>
    <phoneticPr fontId="1"/>
  </si>
  <si>
    <t>キンボール</t>
    <phoneticPr fontId="1"/>
  </si>
  <si>
    <t>パークゴルフ</t>
    <phoneticPr fontId="1"/>
  </si>
  <si>
    <t>グラウンド・ゴルフ</t>
    <phoneticPr fontId="1"/>
  </si>
  <si>
    <t>ビーチバレー</t>
    <phoneticPr fontId="1"/>
  </si>
  <si>
    <t>クレー射撃</t>
    <phoneticPr fontId="1"/>
  </si>
  <si>
    <t>フィットネストレーニング</t>
    <phoneticPr fontId="1"/>
  </si>
  <si>
    <t>ゲートボール</t>
    <phoneticPr fontId="1"/>
  </si>
  <si>
    <t>フェンシング</t>
    <phoneticPr fontId="1"/>
  </si>
  <si>
    <t>健康体操</t>
    <rPh sb="0" eb="2">
      <t>ケンコウ</t>
    </rPh>
    <rPh sb="2" eb="4">
      <t>タイソウ</t>
    </rPh>
    <phoneticPr fontId="1"/>
  </si>
  <si>
    <t>武術太極拳</t>
    <phoneticPr fontId="1"/>
  </si>
  <si>
    <t>剣道</t>
    <phoneticPr fontId="1"/>
  </si>
  <si>
    <t>フットサル</t>
    <phoneticPr fontId="1"/>
  </si>
  <si>
    <t>ゴルフ</t>
    <phoneticPr fontId="1"/>
  </si>
  <si>
    <t>フライングディスク</t>
    <phoneticPr fontId="1"/>
  </si>
  <si>
    <t>サッカー</t>
    <phoneticPr fontId="1"/>
  </si>
  <si>
    <t>フラダンス</t>
    <phoneticPr fontId="1"/>
  </si>
  <si>
    <t>山岳</t>
    <phoneticPr fontId="1"/>
  </si>
  <si>
    <t>自転車競技</t>
    <phoneticPr fontId="1"/>
  </si>
  <si>
    <t>銃剣道</t>
    <phoneticPr fontId="1"/>
  </si>
  <si>
    <t>柔道</t>
    <phoneticPr fontId="1"/>
  </si>
  <si>
    <t>ペタンク・ブール</t>
    <phoneticPr fontId="1"/>
  </si>
  <si>
    <t>少林寺拳法</t>
    <phoneticPr fontId="1"/>
  </si>
  <si>
    <t>ボウリング</t>
    <phoneticPr fontId="1"/>
  </si>
  <si>
    <t>新体操</t>
    <phoneticPr fontId="1"/>
  </si>
  <si>
    <r>
      <t>水泳(競泳</t>
    </r>
    <r>
      <rPr>
        <sz val="9"/>
        <rFont val="ＭＳ Ｐゴシック"/>
        <family val="3"/>
        <charset val="128"/>
      </rPr>
      <t>・</t>
    </r>
    <r>
      <rPr>
        <sz val="11"/>
        <rFont val="ＭＳ Ｐゴシック"/>
        <family val="3"/>
        <charset val="128"/>
      </rPr>
      <t>飛込</t>
    </r>
    <r>
      <rPr>
        <sz val="9"/>
        <rFont val="ＭＳ Ｐゴシック"/>
        <family val="3"/>
        <charset val="128"/>
      </rPr>
      <t>・</t>
    </r>
    <r>
      <rPr>
        <sz val="11"/>
        <rFont val="ＭＳ Ｐゴシック"/>
        <family val="3"/>
        <charset val="128"/>
      </rPr>
      <t>水球等)</t>
    </r>
    <rPh sb="11" eb="12">
      <t>トウ</t>
    </rPh>
    <phoneticPr fontId="1"/>
  </si>
  <si>
    <t>ボクシング</t>
    <phoneticPr fontId="1"/>
  </si>
  <si>
    <t>スキー・スノーボード</t>
    <phoneticPr fontId="1"/>
  </si>
  <si>
    <t>ホッケー</t>
    <phoneticPr fontId="1"/>
  </si>
  <si>
    <t>スクーバ・ダイビング</t>
    <phoneticPr fontId="1"/>
  </si>
  <si>
    <t>スケート</t>
    <phoneticPr fontId="1"/>
  </si>
  <si>
    <t>スポーツクライミング</t>
    <phoneticPr fontId="1"/>
  </si>
  <si>
    <t>ヨガ</t>
    <phoneticPr fontId="1"/>
  </si>
  <si>
    <t>スポーツチャンバラ</t>
    <phoneticPr fontId="1"/>
  </si>
  <si>
    <t>ライフル射撃</t>
    <phoneticPr fontId="1"/>
  </si>
  <si>
    <t>スポーツ吹矢</t>
    <rPh sb="4" eb="6">
      <t>フキヤ</t>
    </rPh>
    <phoneticPr fontId="1"/>
  </si>
  <si>
    <t>ラグビーフットボール</t>
    <phoneticPr fontId="1"/>
  </si>
  <si>
    <t>相撲</t>
    <phoneticPr fontId="1"/>
  </si>
  <si>
    <t>ランニング(ジョギング)</t>
    <phoneticPr fontId="1"/>
  </si>
  <si>
    <t>セーリング</t>
    <phoneticPr fontId="1"/>
  </si>
  <si>
    <t>陸上競技</t>
    <phoneticPr fontId="1"/>
  </si>
  <si>
    <t>ソフトテニス</t>
    <phoneticPr fontId="1"/>
  </si>
  <si>
    <t>レスリング</t>
    <phoneticPr fontId="1"/>
  </si>
  <si>
    <t>ソフトバレーボール</t>
    <phoneticPr fontId="1"/>
  </si>
  <si>
    <t>ローラースポーツ</t>
    <phoneticPr fontId="1"/>
  </si>
  <si>
    <t>ソフトボール</t>
    <phoneticPr fontId="1"/>
  </si>
  <si>
    <t>３Ｂ体操</t>
    <phoneticPr fontId="1"/>
  </si>
  <si>
    <t>体操(一般体操)</t>
    <rPh sb="3" eb="5">
      <t>イッパン</t>
    </rPh>
    <rPh sb="5" eb="7">
      <t>タイソウ</t>
    </rPh>
    <phoneticPr fontId="1"/>
  </si>
  <si>
    <t>体操競技</t>
    <phoneticPr fontId="1"/>
  </si>
  <si>
    <t>卓球</t>
    <phoneticPr fontId="1"/>
  </si>
  <si>
    <t>ターゲット・バードゴルフ</t>
    <phoneticPr fontId="1"/>
  </si>
  <si>
    <t>ダンス</t>
    <phoneticPr fontId="1"/>
  </si>
  <si>
    <t>ダンススポーツ</t>
    <phoneticPr fontId="1"/>
  </si>
  <si>
    <t>チアダンス</t>
    <phoneticPr fontId="1"/>
  </si>
  <si>
    <t>チアリーディング</t>
    <phoneticPr fontId="1"/>
  </si>
  <si>
    <t>綱引</t>
    <phoneticPr fontId="1"/>
  </si>
  <si>
    <t>①スポーツ活動種目数</t>
  </si>
  <si>
    <t>教室①</t>
    <rPh sb="0" eb="2">
      <t>キョウシツ</t>
    </rPh>
    <phoneticPr fontId="1"/>
  </si>
  <si>
    <t>教室②</t>
    <rPh sb="0" eb="2">
      <t>キョウシツ</t>
    </rPh>
    <phoneticPr fontId="1"/>
  </si>
  <si>
    <t>教室③</t>
    <rPh sb="0" eb="2">
      <t>キョウシツ</t>
    </rPh>
    <phoneticPr fontId="1"/>
  </si>
  <si>
    <t>定期教室活動
（年12回以上）</t>
    <rPh sb="0" eb="2">
      <t>テイキ</t>
    </rPh>
    <rPh sb="2" eb="4">
      <t>キョウシツ</t>
    </rPh>
    <rPh sb="4" eb="6">
      <t>カツドウ</t>
    </rPh>
    <rPh sb="8" eb="9">
      <t>ネン</t>
    </rPh>
    <rPh sb="11" eb="12">
      <t>カイ</t>
    </rPh>
    <rPh sb="12" eb="14">
      <t>イジョウ</t>
    </rPh>
    <phoneticPr fontId="1"/>
  </si>
  <si>
    <r>
      <t>水泳(競泳</t>
    </r>
    <r>
      <rPr>
        <sz val="9"/>
        <rFont val="ＭＳ Ｐゴシック"/>
        <family val="3"/>
        <charset val="128"/>
      </rPr>
      <t>・</t>
    </r>
    <r>
      <rPr>
        <sz val="11"/>
        <rFont val="ＭＳ Ｐゴシック"/>
        <family val="3"/>
        <charset val="128"/>
      </rPr>
      <t>飛込</t>
    </r>
    <r>
      <rPr>
        <sz val="9"/>
        <rFont val="ＭＳ Ｐゴシック"/>
        <family val="3"/>
        <charset val="128"/>
      </rPr>
      <t>・</t>
    </r>
    <r>
      <rPr>
        <sz val="11"/>
        <rFont val="ＭＳ Ｐゴシック"/>
        <family val="3"/>
        <charset val="128"/>
      </rPr>
      <t>水球等)</t>
    </r>
    <rPh sb="11" eb="12">
      <t>トウ</t>
    </rPh>
    <phoneticPr fontId="1"/>
  </si>
  <si>
    <t>教室活動</t>
    <rPh sb="0" eb="4">
      <t>キョウシツカツドウ</t>
    </rPh>
    <phoneticPr fontId="1"/>
  </si>
  <si>
    <t>教室④</t>
    <rPh sb="0" eb="2">
      <t>キョウシツ</t>
    </rPh>
    <phoneticPr fontId="1"/>
  </si>
  <si>
    <t>教室⑤</t>
    <rPh sb="0" eb="2">
      <t>キョウシツ</t>
    </rPh>
    <phoneticPr fontId="1"/>
  </si>
  <si>
    <t>４．クラブの各スポーツ活動における安全管理体制について②</t>
    <rPh sb="6" eb="7">
      <t>カク</t>
    </rPh>
    <rPh sb="11" eb="13">
      <t>カツドウ</t>
    </rPh>
    <rPh sb="17" eb="19">
      <t>アンゼン</t>
    </rPh>
    <rPh sb="19" eb="21">
      <t>カンリ</t>
    </rPh>
    <rPh sb="21" eb="23">
      <t>タイセイ</t>
    </rPh>
    <phoneticPr fontId="1"/>
  </si>
  <si>
    <t>４．クラブの各スポーツ活動における安全管理体制について①</t>
    <phoneticPr fontId="1"/>
  </si>
  <si>
    <t>例</t>
    <rPh sb="0" eb="1">
      <t>レイ</t>
    </rPh>
    <phoneticPr fontId="1"/>
  </si>
  <si>
    <t>MyJSPO No.</t>
    <phoneticPr fontId="1"/>
  </si>
  <si>
    <t>②定期教室活動数</t>
    <rPh sb="1" eb="8">
      <t>テイキキョウシツカツドウスウ</t>
    </rPh>
    <phoneticPr fontId="1"/>
  </si>
  <si>
    <t>④公認スポーツ指導者配置教室数</t>
    <rPh sb="1" eb="3">
      <t>コウニン</t>
    </rPh>
    <rPh sb="7" eb="12">
      <t>シドウシャハイチ</t>
    </rPh>
    <rPh sb="12" eb="15">
      <t>キョウシツスウ</t>
    </rPh>
    <phoneticPr fontId="1"/>
  </si>
  <si>
    <t>指導者一覧</t>
    <rPh sb="0" eb="5">
      <t>シドウシャイチラン</t>
    </rPh>
    <phoneticPr fontId="1"/>
  </si>
  <si>
    <t>例</t>
    <rPh sb="0" eb="1">
      <t>レイ</t>
    </rPh>
    <phoneticPr fontId="1"/>
  </si>
  <si>
    <t>3</t>
    <phoneticPr fontId="1"/>
  </si>
  <si>
    <t>001234567</t>
    <phoneticPr fontId="1"/>
  </si>
  <si>
    <t>012345678</t>
    <phoneticPr fontId="1"/>
  </si>
  <si>
    <t>1234568789</t>
    <phoneticPr fontId="1"/>
  </si>
  <si>
    <t>①定期教室活動種目数</t>
    <rPh sb="1" eb="5">
      <t>テイキキョウシツ</t>
    </rPh>
    <rPh sb="5" eb="7">
      <t>シュモク</t>
    </rPh>
    <rPh sb="7" eb="8">
      <t>スウ</t>
    </rPh>
    <phoneticPr fontId="1"/>
  </si>
  <si>
    <t>③公認スポーツ指導者配置種目数</t>
    <rPh sb="12" eb="14">
      <t>シュモク</t>
    </rPh>
    <phoneticPr fontId="1"/>
  </si>
  <si>
    <t>③安全管理者配置定期種目数</t>
    <rPh sb="1" eb="6">
      <t>アンゼンカンリシャ</t>
    </rPh>
    <rPh sb="6" eb="8">
      <t>ハイチ</t>
    </rPh>
    <rPh sb="8" eb="10">
      <t>テイキ</t>
    </rPh>
    <rPh sb="10" eb="13">
      <t>シュモクスウ</t>
    </rPh>
    <phoneticPr fontId="1"/>
  </si>
  <si>
    <t>④安全管理者配置定期教室数</t>
    <rPh sb="1" eb="6">
      <t>アンゼンカンリシャ</t>
    </rPh>
    <rPh sb="6" eb="8">
      <t>ハイチ</t>
    </rPh>
    <rPh sb="8" eb="10">
      <t>テイキ</t>
    </rPh>
    <rPh sb="10" eb="12">
      <t>キョウシツ</t>
    </rPh>
    <rPh sb="12" eb="13">
      <t>スウ</t>
    </rPh>
    <phoneticPr fontId="1"/>
  </si>
  <si>
    <t>⑦安全管理者配置定期種目数</t>
    <rPh sb="1" eb="6">
      <t>アンゼンカンリシャ</t>
    </rPh>
    <rPh sb="6" eb="8">
      <t>ハイチ</t>
    </rPh>
    <rPh sb="8" eb="10">
      <t>テイキ</t>
    </rPh>
    <rPh sb="10" eb="13">
      <t>シュモクスウ</t>
    </rPh>
    <phoneticPr fontId="1"/>
  </si>
  <si>
    <t>活動数</t>
    <rPh sb="0" eb="2">
      <t>カツドウ</t>
    </rPh>
    <rPh sb="2" eb="3">
      <t>スウ</t>
    </rPh>
    <phoneticPr fontId="1"/>
  </si>
  <si>
    <t>教室活動以外の活動（サークル・イベント等）</t>
    <phoneticPr fontId="1"/>
  </si>
  <si>
    <t>うちJSPO公認スポーツ指導者が安全管理を担っている活動数</t>
    <rPh sb="6" eb="8">
      <t>コウニン</t>
    </rPh>
    <rPh sb="12" eb="15">
      <t>シドウシャ</t>
    </rPh>
    <rPh sb="16" eb="20">
      <t>アンゼンカンリ</t>
    </rPh>
    <rPh sb="21" eb="22">
      <t>ニナ</t>
    </rPh>
    <rPh sb="26" eb="28">
      <t>カツドウ</t>
    </rPh>
    <rPh sb="28" eb="29">
      <t>スウ</t>
    </rPh>
    <phoneticPr fontId="1"/>
  </si>
  <si>
    <t>クラブ名</t>
    <phoneticPr fontId="1"/>
  </si>
  <si>
    <t>スケートボード</t>
    <phoneticPr fontId="1"/>
  </si>
  <si>
    <t>日本拳法競技</t>
    <phoneticPr fontId="1"/>
  </si>
  <si>
    <t>ブレイキン</t>
    <phoneticPr fontId="1"/>
  </si>
  <si>
    <t>ローイング</t>
    <phoneticPr fontId="1"/>
  </si>
  <si>
    <t>ライフセービング</t>
    <phoneticPr fontId="1"/>
  </si>
  <si>
    <t>例</t>
    <rPh sb="0" eb="1">
      <t>レイ</t>
    </rPh>
    <phoneticPr fontId="1"/>
  </si>
  <si>
    <r>
      <t xml:space="preserve">種目名
</t>
    </r>
    <r>
      <rPr>
        <sz val="10"/>
        <color rgb="FFFF0000"/>
        <rFont val="ＭＳ Ｐゴシック"/>
        <family val="3"/>
        <charset val="128"/>
      </rPr>
      <t>※自動入力</t>
    </r>
    <rPh sb="0" eb="2">
      <t>シュモク</t>
    </rPh>
    <rPh sb="2" eb="3">
      <t>メイ</t>
    </rPh>
    <rPh sb="5" eb="9">
      <t>ジドウニュウリョク</t>
    </rPh>
    <phoneticPr fontId="1"/>
  </si>
  <si>
    <r>
      <t xml:space="preserve">定期教室活動
（年12回以上）
</t>
    </r>
    <r>
      <rPr>
        <sz val="10"/>
        <color rgb="FFFF0000"/>
        <rFont val="ＭＳ Ｐゴシック"/>
        <family val="3"/>
        <charset val="128"/>
      </rPr>
      <t>※自動入力</t>
    </r>
    <rPh sb="0" eb="2">
      <t>テイキ</t>
    </rPh>
    <rPh sb="2" eb="4">
      <t>キョウシツ</t>
    </rPh>
    <rPh sb="4" eb="6">
      <t>カツドウ</t>
    </rPh>
    <rPh sb="8" eb="9">
      <t>ネン</t>
    </rPh>
    <rPh sb="11" eb="12">
      <t>カイ</t>
    </rPh>
    <rPh sb="12" eb="14">
      <t>イジョウ</t>
    </rPh>
    <rPh sb="17" eb="21">
      <t>ジドウニュウリョク</t>
    </rPh>
    <phoneticPr fontId="1"/>
  </si>
  <si>
    <r>
      <t xml:space="preserve">JSPO公認スポーツ指導者配置教室数
</t>
    </r>
    <r>
      <rPr>
        <sz val="9"/>
        <color rgb="FFFF0000"/>
        <rFont val="ＭＳ Ｐゴシック"/>
        <family val="3"/>
        <charset val="128"/>
      </rPr>
      <t>※自動入力</t>
    </r>
    <rPh sb="4" eb="6">
      <t>コウニン</t>
    </rPh>
    <rPh sb="10" eb="13">
      <t>シドウシャ</t>
    </rPh>
    <rPh sb="13" eb="15">
      <t>ハイチ</t>
    </rPh>
    <rPh sb="15" eb="18">
      <t>キョウシツスウ</t>
    </rPh>
    <rPh sb="20" eb="24">
      <t>ジドウニュウリョク</t>
    </rPh>
    <phoneticPr fontId="1"/>
  </si>
  <si>
    <r>
      <t xml:space="preserve">種目名
</t>
    </r>
    <r>
      <rPr>
        <sz val="11"/>
        <color rgb="FFFF0000"/>
        <rFont val="ＭＳ Ｐゴシック"/>
        <family val="3"/>
        <charset val="128"/>
      </rPr>
      <t>※自動入力</t>
    </r>
    <rPh sb="0" eb="3">
      <t>シュモクメイ</t>
    </rPh>
    <rPh sb="4" eb="9">
      <t>コメジドウニュウリョク</t>
    </rPh>
    <phoneticPr fontId="1"/>
  </si>
  <si>
    <t>①</t>
    <phoneticPr fontId="1"/>
  </si>
  <si>
    <t>②</t>
    <phoneticPr fontId="1"/>
  </si>
  <si>
    <t>【注意事項】</t>
    <rPh sb="1" eb="5">
      <t>チュウイジコウ</t>
    </rPh>
    <phoneticPr fontId="1"/>
  </si>
  <si>
    <t>（1）活動一覧</t>
    <rPh sb="3" eb="5">
      <t>カツドウ</t>
    </rPh>
    <rPh sb="5" eb="7">
      <t>イチラン</t>
    </rPh>
    <phoneticPr fontId="1"/>
  </si>
  <si>
    <t>（2）資格保有者一覧</t>
    <rPh sb="3" eb="10">
      <t>シカクホユウシャイチラン</t>
    </rPh>
    <phoneticPr fontId="1"/>
  </si>
  <si>
    <t>・</t>
    <phoneticPr fontId="1"/>
  </si>
  <si>
    <t>申請時点の活動状況及び資格保有状況を記入してください。</t>
    <rPh sb="0" eb="4">
      <t>シンセイジテン</t>
    </rPh>
    <rPh sb="5" eb="9">
      <t>カツドウジョウキョウ</t>
    </rPh>
    <rPh sb="9" eb="10">
      <t>オヨ</t>
    </rPh>
    <rPh sb="11" eb="17">
      <t>シカクホユウジョウキョウ</t>
    </rPh>
    <rPh sb="18" eb="20">
      <t>キニュウ</t>
    </rPh>
    <phoneticPr fontId="1"/>
  </si>
  <si>
    <t>各教室に配置している公認スポーツ指導者のMyJSPO No.（旧：指導者登録番号）をそれぞれご記入ください。</t>
    <rPh sb="0" eb="3">
      <t>カクキョウシツ</t>
    </rPh>
    <rPh sb="4" eb="6">
      <t>ハイチ</t>
    </rPh>
    <rPh sb="10" eb="12">
      <t>コウニン</t>
    </rPh>
    <rPh sb="11" eb="12">
      <t>ニン</t>
    </rPh>
    <rPh sb="16" eb="19">
      <t>シドウシャ</t>
    </rPh>
    <rPh sb="31" eb="32">
      <t>キュウ</t>
    </rPh>
    <rPh sb="33" eb="40">
      <t>シドウシャトウロクバンゴウ</t>
    </rPh>
    <rPh sb="47" eb="49">
      <t>キニュウ</t>
    </rPh>
    <phoneticPr fontId="1"/>
  </si>
  <si>
    <t>入力する活動の順番は問いません。</t>
    <rPh sb="0" eb="2">
      <t>ニュウリョク</t>
    </rPh>
    <rPh sb="4" eb="6">
      <t>カツドウ</t>
    </rPh>
    <rPh sb="7" eb="9">
      <t>ジュンバン</t>
    </rPh>
    <rPh sb="10" eb="11">
      <t>ト</t>
    </rPh>
    <phoneticPr fontId="1"/>
  </si>
  <si>
    <t>指導者が健康運動指導士のみ保有している場合は、MyJSPO No.の記入欄に「健康運動指導士」と記入してください。</t>
    <rPh sb="0" eb="3">
      <t>シドウシャ</t>
    </rPh>
    <rPh sb="4" eb="11">
      <t>ケンコウウンドウシドウシ</t>
    </rPh>
    <rPh sb="13" eb="15">
      <t>ホユウ</t>
    </rPh>
    <rPh sb="19" eb="21">
      <t>バアイ</t>
    </rPh>
    <rPh sb="34" eb="38">
      <t>キニュウ</t>
    </rPh>
    <rPh sb="39" eb="46">
      <t>ケンコウウンドウシドウシ</t>
    </rPh>
    <rPh sb="48" eb="50">
      <t>キニュウ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</si>
  <si>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</si>
  <si>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</si>
  <si>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</si>
  <si>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</si>
  <si>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【定期教室活動のみ】当該教室活動を指導するJSPO公認スポーツ指導者が安全管理を担っている。</t>
    <phoneticPr fontId="1"/>
  </si>
  <si>
    <t>上記A,B以外のJSPO公認スポーツ指導者資格保有者が安全管理を担っている。（当該のセルにMyJSPO No.を直接入力してください。）</t>
    <phoneticPr fontId="1"/>
  </si>
  <si>
    <r>
      <t xml:space="preserve">総活動数
</t>
    </r>
    <r>
      <rPr>
        <sz val="9"/>
        <color rgb="FFFF0000"/>
        <rFont val="ＭＳ Ｐゴシック"/>
        <family val="3"/>
        <charset val="128"/>
      </rPr>
      <t>※自動入力</t>
    </r>
    <rPh sb="0" eb="1">
      <t>ソウ</t>
    </rPh>
    <rPh sb="1" eb="3">
      <t>カツドウ</t>
    </rPh>
    <rPh sb="3" eb="4">
      <t>スウ</t>
    </rPh>
    <rPh sb="6" eb="10">
      <t>ジドウニュウリョク</t>
    </rPh>
    <phoneticPr fontId="1"/>
  </si>
  <si>
    <r>
      <t xml:space="preserve">教室数
</t>
    </r>
    <r>
      <rPr>
        <sz val="10"/>
        <color rgb="FFFF0000"/>
        <rFont val="ＭＳ Ｐゴシック"/>
        <family val="3"/>
        <charset val="128"/>
      </rPr>
      <t>※自動入力</t>
    </r>
    <rPh sb="0" eb="3">
      <t>キョウシツスウ</t>
    </rPh>
    <rPh sb="5" eb="9">
      <t>ジドウニュウリョク</t>
    </rPh>
    <phoneticPr fontId="1"/>
  </si>
  <si>
    <r>
      <t xml:space="preserve">教室数
</t>
    </r>
    <r>
      <rPr>
        <sz val="10"/>
        <color rgb="FFFF0000"/>
        <rFont val="ＭＳ Ｐゴシック"/>
        <family val="3"/>
        <charset val="128"/>
      </rPr>
      <t>※自動入力</t>
    </r>
    <phoneticPr fontId="1"/>
  </si>
  <si>
    <r>
      <t xml:space="preserve">活動数
</t>
    </r>
    <r>
      <rPr>
        <sz val="10"/>
        <color rgb="FFFF0000"/>
        <rFont val="ＭＳ Ｐゴシック"/>
        <family val="3"/>
        <charset val="128"/>
      </rPr>
      <t>※自動入力</t>
    </r>
    <phoneticPr fontId="1"/>
  </si>
  <si>
    <t>⑨サークル等活動種目数</t>
    <rPh sb="5" eb="6">
      <t>トウ</t>
    </rPh>
    <rPh sb="6" eb="8">
      <t>シュモク</t>
    </rPh>
    <rPh sb="8" eb="9">
      <t>スウ</t>
    </rPh>
    <phoneticPr fontId="1"/>
  </si>
  <si>
    <t>⑩サークル等活動数</t>
    <rPh sb="6" eb="8">
      <t>カツドウ</t>
    </rPh>
    <rPh sb="8" eb="9">
      <t>スウ</t>
    </rPh>
    <phoneticPr fontId="1"/>
  </si>
  <si>
    <t>⑪安全管理者配置サークル等種目数</t>
    <rPh sb="1" eb="6">
      <t>アンゼンカンリシャ</t>
    </rPh>
    <rPh sb="6" eb="8">
      <t>ハイチ</t>
    </rPh>
    <rPh sb="12" eb="13">
      <t>トウ</t>
    </rPh>
    <rPh sb="13" eb="16">
      <t>シュモクスウ</t>
    </rPh>
    <phoneticPr fontId="1"/>
  </si>
  <si>
    <t>⑫安全管理者配置サークル等数</t>
    <rPh sb="1" eb="6">
      <t>アンゼンカンリシャ</t>
    </rPh>
    <rPh sb="6" eb="8">
      <t>ハイチ</t>
    </rPh>
    <rPh sb="12" eb="13">
      <t>トウ</t>
    </rPh>
    <rPh sb="13" eb="14">
      <t>スウ</t>
    </rPh>
    <phoneticPr fontId="1"/>
  </si>
  <si>
    <t>上記A～Cに該当しない者が安全管理を担っている（登録基準対象外）</t>
    <rPh sb="28" eb="31">
      <t>タイショウガイ</t>
    </rPh>
    <phoneticPr fontId="1"/>
  </si>
  <si>
    <r>
      <t xml:space="preserve">活動数
</t>
    </r>
    <r>
      <rPr>
        <sz val="9"/>
        <color rgb="FFFF0000"/>
        <rFont val="ＭＳ Ｐゴシック"/>
        <family val="3"/>
        <charset val="128"/>
      </rPr>
      <t>※自動入力</t>
    </r>
    <rPh sb="0" eb="2">
      <t>カツドウ</t>
    </rPh>
    <rPh sb="2" eb="3">
      <t>スウ</t>
    </rPh>
    <phoneticPr fontId="1"/>
  </si>
  <si>
    <t>定期教室活動（年１２回以上）</t>
    <rPh sb="0" eb="2">
      <t>テイキ</t>
    </rPh>
    <rPh sb="2" eb="4">
      <t>キョウシツ</t>
    </rPh>
    <rPh sb="4" eb="6">
      <t>カツドウ</t>
    </rPh>
    <rPh sb="7" eb="8">
      <t>ネン</t>
    </rPh>
    <rPh sb="10" eb="13">
      <t>カイイジョウ</t>
    </rPh>
    <phoneticPr fontId="1"/>
  </si>
  <si>
    <t>同一種目の教室活動が6つ以上存在する場合は、表の右側に列を追加して必要事項を記入してください。</t>
    <rPh sb="0" eb="4">
      <t>ドウイツシュモク</t>
    </rPh>
    <rPh sb="5" eb="7">
      <t>キョウシツ</t>
    </rPh>
    <rPh sb="7" eb="9">
      <t>カツドウ</t>
    </rPh>
    <rPh sb="12" eb="14">
      <t>イジョウ</t>
    </rPh>
    <rPh sb="14" eb="16">
      <t>ソンザイ</t>
    </rPh>
    <rPh sb="18" eb="20">
      <t>バアイ</t>
    </rPh>
    <rPh sb="22" eb="23">
      <t>ヒョウ</t>
    </rPh>
    <rPh sb="24" eb="26">
      <t>ミギガワ</t>
    </rPh>
    <rPh sb="27" eb="28">
      <t>レツ</t>
    </rPh>
    <rPh sb="29" eb="31">
      <t>ツイカ</t>
    </rPh>
    <rPh sb="33" eb="37">
      <t>ヒツヨウジコウ</t>
    </rPh>
    <rPh sb="38" eb="40">
      <t>キニュウ</t>
    </rPh>
    <phoneticPr fontId="1"/>
  </si>
  <si>
    <t>申請書類②-2で回答したクラブマネジャーまたはアシスタントマネジャー資格保有者（クラブのクラブマネジャー、事務局員および役員）が安全管理を担っている。</t>
    <phoneticPr fontId="1"/>
  </si>
  <si>
    <t>A</t>
  </si>
  <si>
    <t>B</t>
    <phoneticPr fontId="1"/>
  </si>
  <si>
    <t>その他の教室活動
（年12回未満）</t>
    <rPh sb="2" eb="3">
      <t>タ</t>
    </rPh>
    <rPh sb="4" eb="6">
      <t>キョウシツ</t>
    </rPh>
    <rPh sb="6" eb="8">
      <t>カツドウ</t>
    </rPh>
    <rPh sb="10" eb="11">
      <t>ネン</t>
    </rPh>
    <rPh sb="13" eb="14">
      <t>カイ</t>
    </rPh>
    <phoneticPr fontId="1"/>
  </si>
  <si>
    <t>その他の教室活動（年１２回未満）</t>
    <rPh sb="2" eb="3">
      <t>タ</t>
    </rPh>
    <rPh sb="4" eb="6">
      <t>キョウシツ</t>
    </rPh>
    <rPh sb="6" eb="8">
      <t>カツドウ</t>
    </rPh>
    <rPh sb="9" eb="10">
      <t>ネン</t>
    </rPh>
    <rPh sb="12" eb="15">
      <t>カイミマン</t>
    </rPh>
    <phoneticPr fontId="1"/>
  </si>
  <si>
    <t>教室活動以外の活動
（サークル・イベント等）</t>
    <rPh sb="0" eb="6">
      <t>キョウシツカツドウイガイ</t>
    </rPh>
    <rPh sb="7" eb="9">
      <t>カツドウ</t>
    </rPh>
    <rPh sb="20" eb="21">
      <t>トウ</t>
    </rPh>
    <phoneticPr fontId="1"/>
  </si>
  <si>
    <t>（1）活動・安全管理を担う者　一覧</t>
    <rPh sb="6" eb="8">
      <t>アンゼン</t>
    </rPh>
    <rPh sb="8" eb="10">
      <t>カンリ</t>
    </rPh>
    <rPh sb="11" eb="12">
      <t>ニナ</t>
    </rPh>
    <rPh sb="13" eb="14">
      <t>シャ</t>
    </rPh>
    <rPh sb="15" eb="17">
      <t>イチラン</t>
    </rPh>
    <phoneticPr fontId="1"/>
  </si>
  <si>
    <t>各スポーツ活動に配置している安全管理を担う者の情報を、それぞれ以下の選択肢の中から一つ選択して入力してください。</t>
    <rPh sb="5" eb="7">
      <t>カツドウ</t>
    </rPh>
    <rPh sb="19" eb="20">
      <t>ニナ</t>
    </rPh>
    <rPh sb="21" eb="22">
      <t>モノ</t>
    </rPh>
    <phoneticPr fontId="1"/>
  </si>
  <si>
    <t>安全管理を担う者の情報</t>
    <rPh sb="0" eb="4">
      <t>アンゼンカンリ</t>
    </rPh>
    <rPh sb="5" eb="6">
      <t>ニナ</t>
    </rPh>
    <rPh sb="7" eb="8">
      <t>モノ</t>
    </rPh>
    <rPh sb="9" eb="11">
      <t>ジョウホウ</t>
    </rPh>
    <phoneticPr fontId="1"/>
  </si>
  <si>
    <t>定期教室①</t>
    <rPh sb="0" eb="2">
      <t>テイキ</t>
    </rPh>
    <rPh sb="2" eb="4">
      <t>キョウシツ</t>
    </rPh>
    <phoneticPr fontId="1"/>
  </si>
  <si>
    <t>定期教室②</t>
    <rPh sb="0" eb="2">
      <t>テイキ</t>
    </rPh>
    <rPh sb="2" eb="4">
      <t>キョウシツ</t>
    </rPh>
    <phoneticPr fontId="1"/>
  </si>
  <si>
    <t>定期教室③</t>
    <rPh sb="0" eb="2">
      <t>テイキ</t>
    </rPh>
    <rPh sb="2" eb="4">
      <t>キョウシツ</t>
    </rPh>
    <phoneticPr fontId="1"/>
  </si>
  <si>
    <t>定期教室④</t>
    <rPh sb="0" eb="2">
      <t>テイキ</t>
    </rPh>
    <rPh sb="2" eb="4">
      <t>キョウシツ</t>
    </rPh>
    <phoneticPr fontId="1"/>
  </si>
  <si>
    <t>定期教室⑤</t>
    <rPh sb="0" eb="2">
      <t>テイキ</t>
    </rPh>
    <rPh sb="2" eb="4">
      <t>キョウシツ</t>
    </rPh>
    <phoneticPr fontId="1"/>
  </si>
  <si>
    <t>安全管理を担う者の情報</t>
    <phoneticPr fontId="1"/>
  </si>
  <si>
    <t>その他教室①</t>
    <rPh sb="2" eb="3">
      <t>タ</t>
    </rPh>
    <rPh sb="3" eb="5">
      <t>キョウシツ</t>
    </rPh>
    <phoneticPr fontId="1"/>
  </si>
  <si>
    <t>その他教室②</t>
    <rPh sb="2" eb="3">
      <t>タ</t>
    </rPh>
    <rPh sb="3" eb="5">
      <t>キョウシツ</t>
    </rPh>
    <phoneticPr fontId="1"/>
  </si>
  <si>
    <t>その他教室③</t>
    <rPh sb="2" eb="3">
      <t>タ</t>
    </rPh>
    <rPh sb="3" eb="5">
      <t>キョウシツ</t>
    </rPh>
    <phoneticPr fontId="1"/>
  </si>
  <si>
    <t>活動①</t>
    <phoneticPr fontId="1"/>
  </si>
  <si>
    <t>活動②</t>
    <phoneticPr fontId="1"/>
  </si>
  <si>
    <t>活動③</t>
    <phoneticPr fontId="1"/>
  </si>
  <si>
    <t>活動④</t>
    <phoneticPr fontId="1"/>
  </si>
  <si>
    <t>活動⑤</t>
    <phoneticPr fontId="1"/>
  </si>
  <si>
    <t>⑤その他教室活動種目数</t>
    <rPh sb="6" eb="8">
      <t>シュモク</t>
    </rPh>
    <rPh sb="8" eb="9">
      <t>スウ</t>
    </rPh>
    <phoneticPr fontId="1"/>
  </si>
  <si>
    <t>⑥その他教室活動数</t>
    <phoneticPr fontId="1"/>
  </si>
  <si>
    <t>⑧安全管理者配置その他教室数</t>
    <rPh sb="1" eb="6">
      <t>アンゼンカンリシャ</t>
    </rPh>
    <rPh sb="6" eb="8">
      <t>ハイチ</t>
    </rPh>
    <rPh sb="11" eb="13">
      <t>キョウシツ</t>
    </rPh>
    <rPh sb="13" eb="14">
      <t>スウ</t>
    </rPh>
    <phoneticPr fontId="1"/>
  </si>
  <si>
    <t>硬式野球</t>
    <rPh sb="0" eb="2">
      <t>コウシキ</t>
    </rPh>
    <rPh sb="2" eb="4">
      <t>ヤキュウ</t>
    </rPh>
    <phoneticPr fontId="1"/>
  </si>
  <si>
    <t>※健康運動指導士保有し、JSPO公認スポーツ指導者でない場合は、「健康運動指導士」と記入してください。</t>
    <rPh sb="1" eb="8">
      <t>ケンコウウンドウシドウシ</t>
    </rPh>
    <rPh sb="8" eb="10">
      <t>ホユウ</t>
    </rPh>
    <rPh sb="16" eb="18">
      <t>コウニン</t>
    </rPh>
    <rPh sb="22" eb="25">
      <t>シドウシャ</t>
    </rPh>
    <rPh sb="28" eb="30">
      <t>バアイ</t>
    </rPh>
    <rPh sb="33" eb="40">
      <t>ケンコウウンドウシドウシ</t>
    </rPh>
    <rPh sb="42" eb="44">
      <t>キニュウ</t>
    </rPh>
    <phoneticPr fontId="1"/>
  </si>
  <si>
    <t>※日本サッカー協会（JFA）公認C級コーチライセンス以上の資格、日本バスケットボール協会（JBA）公認C級コーチライセンス以上の資格のみ保有している場合は、MyJSPO No.の記入欄に資格名を記入してください。</t>
    <phoneticPr fontId="1"/>
  </si>
  <si>
    <t>　 例）サッカーC級コーチ</t>
    <phoneticPr fontId="1"/>
  </si>
  <si>
    <t>うちJSPO公認スポーツ指導者を配置している活動数</t>
    <phoneticPr fontId="1"/>
  </si>
  <si>
    <t>定期教室活動（年12回以上）</t>
    <rPh sb="0" eb="2">
      <t>テイキ</t>
    </rPh>
    <rPh sb="2" eb="4">
      <t>キョウシツ</t>
    </rPh>
    <rPh sb="4" eb="6">
      <t>カツドウ</t>
    </rPh>
    <rPh sb="7" eb="8">
      <t>ネン</t>
    </rPh>
    <rPh sb="10" eb="11">
      <t>カイ</t>
    </rPh>
    <rPh sb="11" eb="13">
      <t>イジョウ</t>
    </rPh>
    <phoneticPr fontId="1"/>
  </si>
  <si>
    <t>３．定期的に行うスポーツ活動種目・指導者資格保有者について①</t>
    <rPh sb="2" eb="5">
      <t>テイキテキ</t>
    </rPh>
    <rPh sb="6" eb="7">
      <t>オコナ</t>
    </rPh>
    <rPh sb="12" eb="14">
      <t>カツドウ</t>
    </rPh>
    <rPh sb="14" eb="16">
      <t>シュモク</t>
    </rPh>
    <rPh sb="17" eb="20">
      <t>シドウシャ</t>
    </rPh>
    <rPh sb="20" eb="22">
      <t>シカク</t>
    </rPh>
    <rPh sb="22" eb="25">
      <t>ホユウシャ</t>
    </rPh>
    <phoneticPr fontId="1"/>
  </si>
  <si>
    <t>３．定期的に行うスポーツ活動種目・指導者資格保有者について　</t>
    <rPh sb="2" eb="5">
      <t>テイキテキ</t>
    </rPh>
    <rPh sb="6" eb="7">
      <t>オコナ</t>
    </rPh>
    <rPh sb="12" eb="14">
      <t>カツドウ</t>
    </rPh>
    <rPh sb="14" eb="16">
      <t>シュモク</t>
    </rPh>
    <rPh sb="17" eb="20">
      <t>シドウシャ</t>
    </rPh>
    <rPh sb="20" eb="22">
      <t>シカク</t>
    </rPh>
    <rPh sb="22" eb="25">
      <t>ホユウシャ</t>
    </rPh>
    <phoneticPr fontId="1"/>
  </si>
  <si>
    <t>③</t>
    <phoneticPr fontId="1"/>
  </si>
  <si>
    <t>定期的な
スポーツ活動
（年12回以上）</t>
    <rPh sb="0" eb="3">
      <t>テイキテキ</t>
    </rPh>
    <rPh sb="9" eb="11">
      <t>カツドウ</t>
    </rPh>
    <phoneticPr fontId="1"/>
  </si>
  <si>
    <t>その他①</t>
    <rPh sb="2" eb="3">
      <t>タ</t>
    </rPh>
    <phoneticPr fontId="1"/>
  </si>
  <si>
    <t>その他②</t>
    <rPh sb="2" eb="3">
      <t>タ</t>
    </rPh>
    <phoneticPr fontId="1"/>
  </si>
  <si>
    <t>その他③</t>
    <rPh sb="2" eb="3">
      <t>タ</t>
    </rPh>
    <phoneticPr fontId="1"/>
  </si>
  <si>
    <t>その他④</t>
    <rPh sb="2" eb="3">
      <t>タ</t>
    </rPh>
    <phoneticPr fontId="1"/>
  </si>
  <si>
    <t>その他⑤</t>
    <rPh sb="2" eb="3">
      <t>タ</t>
    </rPh>
    <phoneticPr fontId="1"/>
  </si>
  <si>
    <t>その他⑥</t>
    <rPh sb="2" eb="3">
      <t>タ</t>
    </rPh>
    <phoneticPr fontId="1"/>
  </si>
  <si>
    <t>その他⑦</t>
    <rPh sb="2" eb="3">
      <t>タ</t>
    </rPh>
    <phoneticPr fontId="1"/>
  </si>
  <si>
    <t>その他⑧</t>
    <rPh sb="2" eb="3">
      <t>タ</t>
    </rPh>
    <phoneticPr fontId="1"/>
  </si>
  <si>
    <t>その他⑨</t>
    <rPh sb="2" eb="3">
      <t>タ</t>
    </rPh>
    <phoneticPr fontId="1"/>
  </si>
  <si>
    <t>その他⑩</t>
    <rPh sb="2" eb="3">
      <t>タ</t>
    </rPh>
    <phoneticPr fontId="1"/>
  </si>
  <si>
    <t>(2)安全管理を担う者の情報</t>
    <rPh sb="3" eb="5">
      <t>アンゼン</t>
    </rPh>
    <rPh sb="5" eb="7">
      <t>カンリ</t>
    </rPh>
    <rPh sb="8" eb="9">
      <t>ニナ</t>
    </rPh>
    <rPh sb="10" eb="11">
      <t>モノ</t>
    </rPh>
    <rPh sb="12" eb="14">
      <t>ジョウホウ</t>
    </rPh>
    <phoneticPr fontId="1"/>
  </si>
  <si>
    <t>ボブスレー・リュージュ・スケルトン</t>
    <phoneticPr fontId="1"/>
  </si>
  <si>
    <t xml:space="preserve"> 【選択肢】</t>
    <rPh sb="2" eb="5">
      <t>センタクシ</t>
    </rPh>
    <phoneticPr fontId="1"/>
  </si>
  <si>
    <t>安全管理者一覧（①定期教室Cのみ）</t>
    <rPh sb="0" eb="7">
      <t>アンゼンカンリシャイチラン</t>
    </rPh>
    <rPh sb="9" eb="13">
      <t>テイキキョウシツ</t>
    </rPh>
    <phoneticPr fontId="1"/>
  </si>
  <si>
    <t>安全管理者一覧②その他教室Cのみ）</t>
    <rPh sb="10" eb="11">
      <t>タ</t>
    </rPh>
    <phoneticPr fontId="1"/>
  </si>
  <si>
    <t>安全管理者一覧（③その他活動Cのみ）</t>
    <rPh sb="11" eb="14">
      <t>タカツドウ</t>
    </rPh>
    <phoneticPr fontId="1"/>
  </si>
  <si>
    <t>安全管理者一覧（①～③総合Cのみ）</t>
    <rPh sb="11" eb="13">
      <t>ソウゴウ</t>
    </rPh>
    <phoneticPr fontId="1"/>
  </si>
  <si>
    <t>活動数</t>
    <rPh sb="0" eb="3">
      <t>カツドウスウ</t>
    </rPh>
    <phoneticPr fontId="1"/>
  </si>
  <si>
    <t>※2 教室活動とは、主に参加者が指導者から指導を受けて行う活動を指します。</t>
    <rPh sb="3" eb="7">
      <t>キョウシツカツドウ</t>
    </rPh>
    <rPh sb="10" eb="11">
      <t>オモ</t>
    </rPh>
    <rPh sb="16" eb="19">
      <t>シドウシャ</t>
    </rPh>
    <rPh sb="32" eb="33">
      <t>サ</t>
    </rPh>
    <phoneticPr fontId="1"/>
  </si>
  <si>
    <t>※1 教室活動とは、主に参加者が指導者から指導を受けて行う活動を指します。</t>
    <phoneticPr fontId="1"/>
  </si>
  <si>
    <t>※1 一覧に記載の種目に紐づかない活動は「その他」の欄に活動名を記入してください。</t>
    <rPh sb="6" eb="8">
      <t>キサイ</t>
    </rPh>
    <phoneticPr fontId="1"/>
  </si>
  <si>
    <t>一覧に記載の種目に紐づかない活動は「その他」の欄に活動名を記入してください</t>
    <rPh sb="0" eb="2">
      <t>イチラン</t>
    </rPh>
    <rPh sb="3" eb="5">
      <t>キサイ</t>
    </rPh>
    <rPh sb="25" eb="28">
      <t>カツドウメイ</t>
    </rPh>
    <phoneticPr fontId="1"/>
  </si>
  <si>
    <t>クラブにおけるスポーツ活動が「教室活動」に該当するかどうかについては、実際の活動内容に基づき、クラブの判断で申告してください。</t>
    <phoneticPr fontId="1"/>
  </si>
  <si>
    <t>資格保有者が複数いる場合は、任意の1名のMyJSPO No.を記入してください。</t>
    <rPh sb="0" eb="4">
      <t>シカクホユウ</t>
    </rPh>
    <rPh sb="4" eb="5">
      <t>シャ</t>
    </rPh>
    <rPh sb="6" eb="8">
      <t>フクスウ</t>
    </rPh>
    <rPh sb="10" eb="12">
      <t>バアイ</t>
    </rPh>
    <rPh sb="14" eb="16">
      <t>ニンイ</t>
    </rPh>
    <rPh sb="18" eb="19">
      <t>メイ</t>
    </rPh>
    <rPh sb="31" eb="33">
      <t>キニュウ</t>
    </rPh>
    <phoneticPr fontId="1"/>
  </si>
  <si>
    <t>活動における安全管理を担う者が複数いる場合は、任意の１名の情報を入力してください。</t>
    <rPh sb="0" eb="2">
      <t>カツドウ</t>
    </rPh>
    <rPh sb="6" eb="8">
      <t>アンゼン</t>
    </rPh>
    <rPh sb="8" eb="10">
      <t>カンリ</t>
    </rPh>
    <rPh sb="11" eb="12">
      <t>ニナ</t>
    </rPh>
    <rPh sb="13" eb="14">
      <t>モノ</t>
    </rPh>
    <rPh sb="15" eb="17">
      <t>フクスウ</t>
    </rPh>
    <rPh sb="19" eb="21">
      <t>バアイ</t>
    </rPh>
    <rPh sb="23" eb="25">
      <t>ニンイ</t>
    </rPh>
    <rPh sb="27" eb="28">
      <t>メイ</t>
    </rPh>
    <rPh sb="29" eb="31">
      <t>ジョウホウ</t>
    </rPh>
    <rPh sb="32" eb="34">
      <t>ニュウリョク</t>
    </rPh>
    <phoneticPr fontId="1"/>
  </si>
  <si>
    <t>※3 JSPO公認スポーツ指導者資格には、日本サッカー協会（JFA）公認C級コーチライセンス以上の資格、</t>
    <phoneticPr fontId="1"/>
  </si>
  <si>
    <t>いる活動数】欄にご記入ください。</t>
    <phoneticPr fontId="1"/>
  </si>
  <si>
    <t>クラブにおける全てのスポーツ活動のうち、定期的に（年間で12回以上）行うスポーツ活動の数を以下の表の</t>
    <rPh sb="7" eb="8">
      <t>スベ</t>
    </rPh>
    <rPh sb="14" eb="16">
      <t>カツドウ</t>
    </rPh>
    <rPh sb="20" eb="23">
      <t>テイキテキ</t>
    </rPh>
    <rPh sb="25" eb="27">
      <t>ネンカン</t>
    </rPh>
    <rPh sb="30" eb="33">
      <t>カイイジョウ</t>
    </rPh>
    <rPh sb="34" eb="35">
      <t>オコナ</t>
    </rPh>
    <rPh sb="40" eb="42">
      <t>カツドウ</t>
    </rPh>
    <rPh sb="43" eb="44">
      <t>カズ</t>
    </rPh>
    <phoneticPr fontId="1"/>
  </si>
  <si>
    <t>クラブにおけるスポーツ活動が「教室活動」に該当するかどうかについては、実際の活動内容に基づき、クラブの</t>
    <phoneticPr fontId="1"/>
  </si>
  <si>
    <t>判断で申告してください。</t>
    <phoneticPr fontId="1"/>
  </si>
  <si>
    <t>保有している場合は、MyJSPO No.の記入欄に資格名を記入してください。</t>
    <phoneticPr fontId="1"/>
  </si>
  <si>
    <t xml:space="preserve">日本サッカー協会（JFA）公認C級コーチライセンス以上の資格、日本バスケットボール協会（JBA）公認C級コーチライセンス以上の資格のみ
</t>
    <phoneticPr fontId="1"/>
  </si>
  <si>
    <t>例）サッカーC級コーチ</t>
    <phoneticPr fontId="1"/>
  </si>
  <si>
    <t>コーチライセンス以上の資格も含みます。</t>
    <phoneticPr fontId="1"/>
  </si>
  <si>
    <t>※3 JSPO公認スポーツ指導者資格には、日本サッカー協会（JFA）公認C級コーチライセンス以上の資格、日本バスケットボール協会（JBA）公認C級</t>
    <phoneticPr fontId="1"/>
  </si>
  <si>
    <t>また、JSPO公認スポーツ指導者の共通科目Ⅰと互換性がある資格（健康運動指導士）も該当します。</t>
    <phoneticPr fontId="1"/>
  </si>
  <si>
    <t>なお、現場に安全管理を担う者が常駐していない場合は、現場で活動する人（指導者・スタッフ・参加者等）に安全管理に関する知識や対応を</t>
    <phoneticPr fontId="1"/>
  </si>
  <si>
    <t>教えている者（クラブマネジャー等）でも可とします。</t>
    <phoneticPr fontId="1"/>
  </si>
  <si>
    <r>
      <t>【定期的なスポーツ活動（年12回以上）】欄に種目ごと</t>
    </r>
    <r>
      <rPr>
        <vertAlign val="superscript"/>
        <sz val="11"/>
        <rFont val="ＭＳ Ｐゴシック"/>
        <family val="3"/>
        <charset val="128"/>
      </rPr>
      <t>※1</t>
    </r>
    <r>
      <rPr>
        <sz val="11"/>
        <rFont val="ＭＳ Ｐゴシック"/>
        <family val="3"/>
        <charset val="128"/>
      </rPr>
      <t>にご記入ください。</t>
    </r>
    <phoneticPr fontId="1"/>
  </si>
  <si>
    <r>
      <t>①のうち、定期的に（年間で12回以上）行う</t>
    </r>
    <r>
      <rPr>
        <b/>
        <u/>
        <sz val="11"/>
        <rFont val="ＭＳ Ｐゴシック"/>
        <family val="3"/>
        <charset val="128"/>
      </rPr>
      <t>教室活動</t>
    </r>
    <r>
      <rPr>
        <b/>
        <u/>
        <vertAlign val="superscript"/>
        <sz val="11"/>
        <rFont val="ＭＳ Ｐゴシック"/>
        <family val="3"/>
        <charset val="128"/>
      </rPr>
      <t>※2</t>
    </r>
    <r>
      <rPr>
        <sz val="11"/>
        <rFont val="ＭＳ Ｐゴシック"/>
        <family val="3"/>
        <charset val="128"/>
      </rPr>
      <t xml:space="preserve">の数を以下の表の【定期教室活動】欄にご記入ください。
</t>
    </r>
    <rPh sb="21" eb="25">
      <t>キョウシツカツドウ</t>
    </rPh>
    <rPh sb="28" eb="29">
      <t>カズ</t>
    </rPh>
    <rPh sb="30" eb="32">
      <t>イカ</t>
    </rPh>
    <rPh sb="38" eb="40">
      <t>キョウシツ</t>
    </rPh>
    <rPh sb="46" eb="48">
      <t>キニュウ</t>
    </rPh>
    <phoneticPr fontId="1"/>
  </si>
  <si>
    <r>
      <t>②のうち、</t>
    </r>
    <r>
      <rPr>
        <u/>
        <sz val="11"/>
        <rFont val="ＭＳ Ｐゴシック"/>
        <family val="3"/>
        <charset val="128"/>
      </rPr>
      <t>JSPO公認スポーツ指導者</t>
    </r>
    <r>
      <rPr>
        <u/>
        <vertAlign val="superscript"/>
        <sz val="11"/>
        <rFont val="ＭＳ Ｐゴシック"/>
        <family val="3"/>
        <charset val="128"/>
      </rPr>
      <t>※3</t>
    </r>
    <r>
      <rPr>
        <sz val="11"/>
        <rFont val="ＭＳ Ｐゴシック"/>
        <family val="3"/>
        <charset val="128"/>
      </rPr>
      <t>を配置している</t>
    </r>
    <r>
      <rPr>
        <b/>
        <sz val="11"/>
        <rFont val="ＭＳ Ｐゴシック"/>
        <family val="3"/>
        <charset val="128"/>
      </rPr>
      <t>教室活動</t>
    </r>
    <r>
      <rPr>
        <sz val="11"/>
        <rFont val="ＭＳ Ｐゴシック"/>
        <family val="3"/>
        <charset val="128"/>
      </rPr>
      <t xml:space="preserve">の数を【JSPO公認スポーツ指導者を配置して
</t>
    </r>
    <rPh sb="29" eb="31">
      <t>カツドウ</t>
    </rPh>
    <rPh sb="44" eb="46">
      <t>カツドウ</t>
    </rPh>
    <phoneticPr fontId="1"/>
  </si>
  <si>
    <r>
      <t>①のうち、「</t>
    </r>
    <r>
      <rPr>
        <u/>
        <sz val="11"/>
        <rFont val="ＭＳ Ｐゴシック"/>
        <family val="3"/>
        <charset val="128"/>
      </rPr>
      <t>安全管理を担う者」</t>
    </r>
    <r>
      <rPr>
        <u/>
        <vertAlign val="superscript"/>
        <sz val="11"/>
        <rFont val="ＭＳ Ｐゴシック"/>
        <family val="3"/>
        <charset val="128"/>
      </rPr>
      <t>※2</t>
    </r>
    <r>
      <rPr>
        <sz val="11"/>
        <rFont val="ＭＳ Ｐゴシック"/>
        <family val="3"/>
        <charset val="128"/>
      </rPr>
      <t>を配置している活動の数を【JSPO公認スポーツ指導者が安全管理を担っている活動数】欄にご記入ください。</t>
    </r>
    <rPh sb="6" eb="10">
      <t>アンゼンカンリ</t>
    </rPh>
    <rPh sb="11" eb="12">
      <t>ニナ</t>
    </rPh>
    <rPh sb="13" eb="14">
      <t>モノ</t>
    </rPh>
    <rPh sb="18" eb="20">
      <t>ハイチ</t>
    </rPh>
    <rPh sb="24" eb="26">
      <t>カツドウ</t>
    </rPh>
    <rPh sb="27" eb="28">
      <t>カズ</t>
    </rPh>
    <rPh sb="34" eb="36">
      <t>コウニン</t>
    </rPh>
    <rPh sb="40" eb="43">
      <t>シドウシャ</t>
    </rPh>
    <rPh sb="44" eb="46">
      <t>アンゼン</t>
    </rPh>
    <rPh sb="46" eb="48">
      <t>カンリ</t>
    </rPh>
    <rPh sb="49" eb="50">
      <t>ニナ</t>
    </rPh>
    <rPh sb="54" eb="56">
      <t>カツドウ</t>
    </rPh>
    <rPh sb="56" eb="57">
      <t>スウ</t>
    </rPh>
    <phoneticPr fontId="1"/>
  </si>
  <si>
    <r>
      <t>クラブの定期・不定期それぞれの</t>
    </r>
    <r>
      <rPr>
        <u/>
        <sz val="11"/>
        <rFont val="ＭＳ Ｐゴシック"/>
        <family val="3"/>
        <charset val="128"/>
      </rPr>
      <t>教室活動</t>
    </r>
    <r>
      <rPr>
        <u/>
        <vertAlign val="superscript"/>
        <sz val="11"/>
        <rFont val="ＭＳ Ｐゴシック"/>
        <family val="3"/>
        <charset val="128"/>
      </rPr>
      <t>※1</t>
    </r>
    <r>
      <rPr>
        <sz val="11"/>
        <rFont val="ＭＳ Ｐゴシック"/>
        <family val="3"/>
        <charset val="128"/>
      </rPr>
      <t>及び教室活動以外の活動において、種目ごとに活動数をご記入ください。</t>
    </r>
    <rPh sb="4" eb="6">
      <t>テイキ</t>
    </rPh>
    <rPh sb="7" eb="10">
      <t>フテイキ</t>
    </rPh>
    <rPh sb="15" eb="19">
      <t>キョウシツカツドウ</t>
    </rPh>
    <rPh sb="21" eb="22">
      <t>オヨ</t>
    </rPh>
    <rPh sb="23" eb="25">
      <t>キョウシツ</t>
    </rPh>
    <rPh sb="25" eb="27">
      <t>カツドウ</t>
    </rPh>
    <rPh sb="27" eb="29">
      <t>イガイ</t>
    </rPh>
    <rPh sb="30" eb="32">
      <t>カツドウ</t>
    </rPh>
    <rPh sb="37" eb="39">
      <t>シュモク</t>
    </rPh>
    <rPh sb="42" eb="44">
      <t>カツドウ</t>
    </rPh>
    <rPh sb="44" eb="45">
      <t>スウ</t>
    </rPh>
    <rPh sb="47" eb="49">
      <t>キニュウ</t>
    </rPh>
    <phoneticPr fontId="1"/>
  </si>
  <si>
    <r>
      <t>※2 活動における「安全管理を担う者」とは、</t>
    </r>
    <r>
      <rPr>
        <u/>
        <sz val="11"/>
        <rFont val="ＭＳ Ｐゴシック"/>
        <family val="3"/>
        <charset val="128"/>
      </rPr>
      <t>JSPO公認スポーツ指導者</t>
    </r>
    <r>
      <rPr>
        <u/>
        <vertAlign val="superscript"/>
        <sz val="11"/>
        <rFont val="ＭＳ Ｐゴシック"/>
        <family val="3"/>
        <charset val="128"/>
      </rPr>
      <t>※3</t>
    </r>
    <r>
      <rPr>
        <sz val="11"/>
        <rFont val="ＭＳ Ｐゴシック"/>
        <family val="3"/>
        <charset val="128"/>
      </rPr>
      <t>の資格を有しており、活動における安全管理を担っているものを指します。</t>
    </r>
    <phoneticPr fontId="1"/>
  </si>
  <si>
    <t xml:space="preserve">     日本バスケットボール協会（JBA）公認C級コーチライセンス以上の資格も含まれます。</t>
    <phoneticPr fontId="1"/>
  </si>
  <si>
    <r>
      <t xml:space="preserve">定期的な
その他活動
</t>
    </r>
    <r>
      <rPr>
        <sz val="10"/>
        <color rgb="FFFF0000"/>
        <rFont val="ＭＳ Ｐゴシック"/>
        <family val="3"/>
        <charset val="128"/>
      </rPr>
      <t>※自動入力</t>
    </r>
    <rPh sb="0" eb="3">
      <t>テイキテキ</t>
    </rPh>
    <rPh sb="7" eb="8">
      <t>タ</t>
    </rPh>
    <rPh sb="8" eb="10">
      <t>カツドウ</t>
    </rPh>
    <rPh sb="12" eb="16">
      <t>ジドウニュウリョク</t>
    </rPh>
    <phoneticPr fontId="1"/>
  </si>
  <si>
    <t xml:space="preserve">     また、JSPO公認スポーツ指導者養成カリキュラムの共通科目Ⅰと互換性がある資格も該当します。</t>
    <rPh sb="21" eb="23">
      <t>ヨウセイ</t>
    </rPh>
    <phoneticPr fontId="1"/>
  </si>
  <si>
    <t>（2025年時点では健康運動指導士が該当）</t>
    <rPh sb="18" eb="20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</si>
</sst>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種&quot;&quot;目&quot;"/>
    <numFmt numFmtId="177" formatCode="0_);[Red]\(0\)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u/>
      <vertAlign val="superscript"/>
      <sz val="11"/>
      <name val="ＭＳ Ｐゴシック"/>
      <family val="3"/>
      <charset val="128"/>
    </font>
    <font>
      <u/>
      <vertAlign val="superscript"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top"/>
    </xf>
    <xf numFmtId="0" fontId="0" fillId="0" borderId="6" xfId="0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49" fontId="0" fillId="6" borderId="6" xfId="0" applyNumberFormat="1" applyFill="1" applyBorder="1" applyAlignment="1">
      <alignment horizontal="center" vertical="center" wrapText="1"/>
    </xf>
    <xf numFmtId="49" fontId="0" fillId="6" borderId="6" xfId="0" applyNumberForma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vertical="center"/>
    </xf>
    <xf numFmtId="49" fontId="3" fillId="5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0" fillId="5" borderId="6" xfId="0" applyFill="1" applyBorder="1" applyAlignment="1">
      <alignment horizontal="center" vertical="center" shrinkToFit="1"/>
    </xf>
    <xf numFmtId="49" fontId="2" fillId="5" borderId="6" xfId="0" applyNumberFormat="1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left" vertical="center" shrinkToFit="1"/>
    </xf>
    <xf numFmtId="176" fontId="0" fillId="0" borderId="0" xfId="0" applyNumberFormat="1">
      <alignment vertical="center"/>
    </xf>
    <xf numFmtId="177" fontId="0" fillId="0" borderId="6" xfId="0" applyNumberFormat="1" applyBorder="1">
      <alignment vertical="center"/>
    </xf>
    <xf numFmtId="49" fontId="2" fillId="5" borderId="6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 shrinkToFit="1"/>
    </xf>
    <xf numFmtId="49" fontId="2" fillId="6" borderId="6" xfId="0" applyNumberFormat="1" applyFont="1" applyFill="1" applyBorder="1" applyAlignment="1">
      <alignment horizontal="center" vertical="center"/>
    </xf>
    <xf numFmtId="49" fontId="0" fillId="6" borderId="7" xfId="0" applyNumberFormat="1" applyFill="1" applyBorder="1" applyAlignment="1">
      <alignment horizontal="left" vertical="center"/>
    </xf>
    <xf numFmtId="49" fontId="0" fillId="6" borderId="9" xfId="0" applyNumberFormat="1" applyFill="1" applyBorder="1" applyAlignment="1">
      <alignment horizontal="left" vertical="center"/>
    </xf>
    <xf numFmtId="0" fontId="0" fillId="6" borderId="6" xfId="0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0" fillId="5" borderId="7" xfId="0" applyFill="1" applyBorder="1" applyAlignment="1">
      <alignment vertical="center" shrinkToFit="1"/>
    </xf>
    <xf numFmtId="0" fontId="0" fillId="0" borderId="0" xfId="0" applyAlignment="1">
      <alignment horizontal="right" vertical="top"/>
    </xf>
    <xf numFmtId="0" fontId="7" fillId="2" borderId="2" xfId="0" applyFont="1" applyFill="1" applyBorder="1">
      <alignment vertical="center"/>
    </xf>
    <xf numFmtId="0" fontId="7" fillId="2" borderId="0" xfId="0" applyFont="1" applyFill="1">
      <alignment vertical="center"/>
    </xf>
    <xf numFmtId="0" fontId="0" fillId="0" borderId="7" xfId="0" applyBorder="1" applyAlignment="1">
      <alignment vertical="center" shrinkToFit="1"/>
    </xf>
    <xf numFmtId="0" fontId="0" fillId="0" borderId="13" xfId="0" applyBorder="1" applyProtection="1">
      <alignment vertical="center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0" fontId="0" fillId="4" borderId="6" xfId="0" applyFill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49" fontId="2" fillId="5" borderId="9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2" fillId="6" borderId="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 wrapText="1" shrinkToFit="1"/>
      <protection locked="0"/>
    </xf>
    <xf numFmtId="0" fontId="0" fillId="0" borderId="0" xfId="0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 shrinkToFit="1"/>
    </xf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indent="2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49" fontId="2" fillId="6" borderId="6" xfId="0" applyNumberFormat="1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 shrinkToFit="1"/>
      <protection hidden="1"/>
    </xf>
    <xf numFmtId="0" fontId="2" fillId="5" borderId="6" xfId="0" applyFont="1" applyFill="1" applyBorder="1" applyAlignment="1" applyProtection="1">
      <alignment horizontal="center" vertical="center" shrinkToFit="1"/>
      <protection hidden="1"/>
    </xf>
    <xf numFmtId="0" fontId="0" fillId="5" borderId="6" xfId="0" applyFill="1" applyBorder="1" applyAlignment="1" applyProtection="1">
      <alignment horizontal="center" vertical="center" shrinkToFit="1"/>
      <protection hidden="1"/>
    </xf>
    <xf numFmtId="0" fontId="0" fillId="6" borderId="6" xfId="0" applyFill="1" applyBorder="1" applyAlignment="1" applyProtection="1">
      <alignment horizontal="center" vertical="center" shrinkToFit="1"/>
      <protection hidden="1"/>
    </xf>
    <xf numFmtId="0" fontId="0" fillId="6" borderId="6" xfId="0" applyFill="1" applyBorder="1" applyAlignment="1" applyProtection="1">
      <alignment horizontal="center" vertical="center" wrapText="1"/>
      <protection hidden="1"/>
    </xf>
    <xf numFmtId="0" fontId="0" fillId="5" borderId="6" xfId="0" applyFill="1" applyBorder="1" applyAlignment="1" applyProtection="1">
      <alignment horizontal="center" vertical="center" wrapText="1" shrinkToFit="1"/>
      <protection hidden="1"/>
    </xf>
    <xf numFmtId="0" fontId="0" fillId="5" borderId="21" xfId="0" applyFill="1" applyBorder="1" applyAlignment="1" applyProtection="1">
      <alignment vertical="center" shrinkToFit="1"/>
      <protection hidden="1"/>
    </xf>
    <xf numFmtId="0" fontId="0" fillId="5" borderId="13" xfId="0" applyFill="1" applyBorder="1" applyAlignment="1" applyProtection="1">
      <alignment vertical="center" shrinkToFit="1"/>
      <protection hidden="1"/>
    </xf>
    <xf numFmtId="0" fontId="0" fillId="0" borderId="6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49" fontId="2" fillId="5" borderId="15" xfId="0" applyNumberFormat="1" applyFont="1" applyFill="1" applyBorder="1" applyAlignment="1">
      <alignment horizontal="center" vertical="center" wrapText="1"/>
    </xf>
    <xf numFmtId="49" fontId="2" fillId="5" borderId="18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left" vertical="center" shrinkToFit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49" fontId="2" fillId="5" borderId="6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 wrapText="1"/>
    </xf>
    <xf numFmtId="49" fontId="0" fillId="5" borderId="6" xfId="0" applyNumberFormat="1" applyFill="1" applyBorder="1" applyAlignment="1">
      <alignment horizontal="center" vertical="center" wrapText="1"/>
    </xf>
    <xf numFmtId="49" fontId="0" fillId="5" borderId="7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5" borderId="4" xfId="0" applyNumberFormat="1" applyFill="1" applyBorder="1" applyAlignment="1">
      <alignment horizontal="center" vertical="center"/>
    </xf>
    <xf numFmtId="49" fontId="0" fillId="5" borderId="5" xfId="0" applyNumberFormat="1" applyFill="1" applyBorder="1" applyAlignment="1">
      <alignment horizontal="center" vertical="center"/>
    </xf>
    <xf numFmtId="49" fontId="0" fillId="5" borderId="19" xfId="0" applyNumberFormat="1" applyFill="1" applyBorder="1" applyAlignment="1">
      <alignment horizontal="center" vertical="center" wrapText="1"/>
    </xf>
    <xf numFmtId="49" fontId="0" fillId="5" borderId="0" xfId="0" applyNumberFormat="1" applyFill="1" applyAlignment="1">
      <alignment horizontal="center" vertical="center"/>
    </xf>
    <xf numFmtId="49" fontId="0" fillId="5" borderId="20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 vertical="center"/>
    </xf>
    <xf numFmtId="49" fontId="0" fillId="5" borderId="3" xfId="0" applyNumberFormat="1" applyFill="1" applyBorder="1" applyAlignment="1">
      <alignment horizontal="center" vertical="center"/>
    </xf>
    <xf numFmtId="0" fontId="0" fillId="5" borderId="6" xfId="0" applyFill="1" applyBorder="1" applyAlignment="1">
      <alignment horizontal="left" vertical="center" shrinkToFit="1"/>
    </xf>
    <xf numFmtId="0" fontId="0" fillId="5" borderId="15" xfId="0" applyFill="1" applyBorder="1" applyAlignment="1">
      <alignment horizontal="left" vertical="center" shrinkToFit="1"/>
    </xf>
  </cellXfs>
  <cellStyles count="2">
    <cellStyle name="ハイパーリンク 2" xfId="1" xr:uid="{91E5F416-DDF6-42C6-98EC-9C56A9F6E992}"/>
    <cellStyle name="標準" xfId="0" builtinId="0"/>
  </cellStyles>
  <dxfs count="16"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Structure" Target="richData/rdrichvaluestructur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67236</xdr:colOff>
      <xdr:row>0</xdr:row>
      <xdr:rowOff>67235</xdr:rowOff>
    </xdr:from>
    <xdr:to>
      <xdr:col>3</xdr:col>
      <xdr:colOff>470647</xdr:colOff>
      <xdr:row>1</xdr:row>
      <xdr:rowOff>104589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3FBC2EF-EEF0-9906-B58B-CF84FE6E9D1D}"/>
            </a:ext>
          </a:extLst>
        </xdr:cNvPr>
        <xdr:cNvSpPr/>
      </xdr:nvSpPr>
      <xdr:spPr>
        <a:xfrm>
          <a:off x="67236" y="67235"/>
          <a:ext cx="1523999" cy="321236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必須提出様式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231321</xdr:colOff>
      <xdr:row>15</xdr:row>
      <xdr:rowOff>44449</xdr:rowOff>
    </xdr:from>
    <xdr:to>
      <xdr:col>16</xdr:col>
      <xdr:colOff>28121</xdr:colOff>
      <xdr:row>21</xdr:row>
      <xdr:rowOff>27214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EAFB6B0-039D-48E7-BFE3-FBC290BDDF51}"/>
            </a:ext>
          </a:extLst>
        </xdr:cNvPr>
        <xdr:cNvSpPr/>
      </xdr:nvSpPr>
      <xdr:spPr>
        <a:xfrm>
          <a:off x="8558892" y="2130878"/>
          <a:ext cx="3443515" cy="1143907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/>
            <a:t>表の橙網掛けがされている欄に必要事項を入力してください。</a:t>
          </a:r>
          <a:endParaRPr kumimoji="1" lang="en-US" altLang="ja-JP" sz="1400"/>
        </a:p>
        <a:p>
          <a:pPr algn="l"/>
          <a:r>
            <a:rPr kumimoji="1" lang="ja-JP" altLang="en-US" sz="1400"/>
            <a:t>公認スポーツ指導者の配置がない教室・サークルは空欄のままとしてください。</a:t>
          </a:r>
        </a:p>
      </xdr:txBody>
    </xdr:sp>
    <xdr:clientData/>
  </xdr:twoCellAnchor>
  <xdr:twoCellAnchor>
    <xdr:from>
      <xdr:col>10</xdr:col>
      <xdr:colOff>212379</xdr:colOff>
      <xdr:row>2</xdr:row>
      <xdr:rowOff>143007</xdr:rowOff>
    </xdr:from>
    <xdr:to>
      <xdr:col>17</xdr:col>
      <xdr:colOff>231679</xdr:colOff>
      <xdr:row>14</xdr:row>
      <xdr:rowOff>18142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C158262-AEF5-40C9-B19D-BC17628B4EE3}"/>
            </a:ext>
          </a:extLst>
        </xdr:cNvPr>
        <xdr:cNvSpPr/>
      </xdr:nvSpPr>
      <xdr:spPr>
        <a:xfrm>
          <a:off x="8521808" y="596578"/>
          <a:ext cx="4273800" cy="134470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chemeClr val="tx2"/>
              </a:solidFill>
            </a:rPr>
            <a:t>本シートの回答は任意です。</a:t>
          </a:r>
          <a:endParaRPr kumimoji="1" lang="en-US" altLang="ja-JP" sz="2000">
            <a:solidFill>
              <a:schemeClr val="tx2"/>
            </a:solidFill>
          </a:endParaRPr>
        </a:p>
        <a:p>
          <a:pPr algn="l"/>
          <a:r>
            <a:rPr kumimoji="1" lang="ja-JP" altLang="en-US" sz="2000">
              <a:solidFill>
                <a:schemeClr val="tx2"/>
              </a:solidFill>
            </a:rPr>
            <a:t>都道府県協議会から提出を求められた場合のみ、作成してください。</a:t>
          </a:r>
        </a:p>
      </xdr:txBody>
    </xdr:sp>
    <xdr:clientData/>
  </xdr:twoCellAnchor>
  <xdr:twoCellAnchor>
    <xdr:from>
      <xdr:col>0</xdr:col>
      <xdr:colOff>72571</xdr:colOff>
      <xdr:row>0</xdr:row>
      <xdr:rowOff>72572</xdr:rowOff>
    </xdr:from>
    <xdr:to>
      <xdr:col>2</xdr:col>
      <xdr:colOff>1065625</xdr:colOff>
      <xdr:row>1</xdr:row>
      <xdr:rowOff>109926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486E881-67F4-49A6-BC83-EBA99ABD4A6C}"/>
            </a:ext>
          </a:extLst>
        </xdr:cNvPr>
        <xdr:cNvSpPr/>
      </xdr:nvSpPr>
      <xdr:spPr>
        <a:xfrm>
          <a:off x="72571" y="72572"/>
          <a:ext cx="1519197" cy="32764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任意提出様式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97118</xdr:colOff>
      <xdr:row>0</xdr:row>
      <xdr:rowOff>59765</xdr:rowOff>
    </xdr:from>
    <xdr:to>
      <xdr:col>3</xdr:col>
      <xdr:colOff>525609</xdr:colOff>
      <xdr:row>1</xdr:row>
      <xdr:rowOff>112059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C433649-5065-4299-AB0F-CCD0CC3DBBBB}"/>
            </a:ext>
          </a:extLst>
        </xdr:cNvPr>
        <xdr:cNvSpPr/>
      </xdr:nvSpPr>
      <xdr:spPr>
        <a:xfrm>
          <a:off x="97118" y="59765"/>
          <a:ext cx="1735844" cy="358588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必須提出様式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317748</xdr:colOff>
      <xdr:row>15</xdr:row>
      <xdr:rowOff>159371</xdr:rowOff>
    </xdr:from>
    <xdr:to>
      <xdr:col>24</xdr:col>
      <xdr:colOff>482848</xdr:colOff>
      <xdr:row>23</xdr:row>
      <xdr:rowOff>52294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25B3A46-FBB5-268E-ABF0-84473A6824C0}"/>
            </a:ext>
          </a:extLst>
        </xdr:cNvPr>
        <xdr:cNvSpPr/>
      </xdr:nvSpPr>
      <xdr:spPr>
        <a:xfrm>
          <a:off x="17253572" y="2266077"/>
          <a:ext cx="3467100" cy="1409452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/>
            <a:t>表の橙網掛けがされている欄に必要事項を入力してください。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安全管理を担う者の配置がない教室・サークルは空欄のままとしてください。</a:t>
          </a:r>
        </a:p>
      </xdr:txBody>
    </xdr:sp>
    <xdr:clientData/>
  </xdr:twoCellAnchor>
  <xdr:twoCellAnchor>
    <xdr:from>
      <xdr:col>20</xdr:col>
      <xdr:colOff>286995</xdr:colOff>
      <xdr:row>2</xdr:row>
      <xdr:rowOff>104589</xdr:rowOff>
    </xdr:from>
    <xdr:to>
      <xdr:col>26</xdr:col>
      <xdr:colOff>31128</xdr:colOff>
      <xdr:row>13</xdr:row>
      <xdr:rowOff>127000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1996671-565D-48BB-BF17-8A8DC8D1B776}"/>
            </a:ext>
          </a:extLst>
        </xdr:cNvPr>
        <xdr:cNvSpPr/>
      </xdr:nvSpPr>
      <xdr:spPr>
        <a:xfrm>
          <a:off x="17192936" y="567765"/>
          <a:ext cx="4271310" cy="133723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000">
              <a:solidFill>
                <a:schemeClr val="tx2"/>
              </a:solidFill>
            </a:rPr>
            <a:t>本シートの回答は任意です。</a:t>
          </a:r>
          <a:endParaRPr kumimoji="1" lang="en-US" altLang="ja-JP" sz="2000">
            <a:solidFill>
              <a:schemeClr val="tx2"/>
            </a:solidFill>
          </a:endParaRPr>
        </a:p>
        <a:p>
          <a:pPr algn="l"/>
          <a:r>
            <a:rPr kumimoji="1" lang="ja-JP" altLang="en-US" sz="2000">
              <a:solidFill>
                <a:schemeClr val="tx2"/>
              </a:solidFill>
            </a:rPr>
            <a:t>都道府県協議会から提出を求められた場合のみ、作成してください。</a:t>
          </a:r>
        </a:p>
      </xdr:txBody>
    </xdr:sp>
    <xdr:clientData/>
  </xdr:twoCellAnchor>
  <xdr:twoCellAnchor>
    <xdr:from>
      <xdr:col>0</xdr:col>
      <xdr:colOff>74706</xdr:colOff>
      <xdr:row>0</xdr:row>
      <xdr:rowOff>89648</xdr:rowOff>
    </xdr:from>
    <xdr:to>
      <xdr:col>2</xdr:col>
      <xdr:colOff>1033609</xdr:colOff>
      <xdr:row>1</xdr:row>
      <xdr:rowOff>118464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CC9D458-1016-4B4E-B8D3-2B35F3F6B079}"/>
            </a:ext>
          </a:extLst>
        </xdr:cNvPr>
        <xdr:cNvSpPr/>
      </xdr:nvSpPr>
      <xdr:spPr>
        <a:xfrm>
          <a:off x="74706" y="89648"/>
          <a:ext cx="1519197" cy="32764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任意提出様式</a:t>
          </a:r>
        </a:p>
      </xdr:txBody>
    </xdr:sp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08447-D0BE-4786-BF0C-F7B425A4E445}">
  <sheetPr>
    <tabColor theme="5"/>
    <pageSetUpPr fitToPage="1"/>
  </sheetPr>
  <dimension ref="A1:H124"/>
  <sheetViews>
    <sheetView tabSelected="1" view="pageBreakPreview" zoomScaleNormal="100" zoomScaleSheetLayoutView="100" workbookViewId="0">
      <selection activeCell="H24" sqref="H24"/>
    </sheetView>
  </sheetViews>
  <sheetFormatPr defaultRowHeight="13.2" x14ac:dyDescent="0.2"/>
  <cols>
    <col min="1" max="1" width="3.6640625" customWidth="1"/>
    <col min="2" max="2" width="4.109375" customWidth="1"/>
    <col min="3" max="3" width="10.6640625" customWidth="1"/>
    <col min="4" max="4" width="27.21875" customWidth="1"/>
    <col min="5" max="5" width="18.109375" customWidth="1"/>
    <col min="6" max="6" width="14.77734375" customWidth="1"/>
    <col min="7" max="7" width="22.21875" customWidth="1"/>
    <col min="8" max="8" width="11.5546875" customWidth="1"/>
  </cols>
  <sheetData>
    <row r="1" spans="1:7" ht="22.5" customHeight="1" thickBot="1" x14ac:dyDescent="0.25">
      <c r="D1" s="16"/>
      <c r="E1" s="16"/>
      <c r="F1" s="16" t="s">
        <v>114</v>
      </c>
      <c r="G1" s="35"/>
    </row>
    <row r="3" spans="1:7" x14ac:dyDescent="0.2">
      <c r="A3" s="33" t="s">
        <v>185</v>
      </c>
      <c r="B3" s="33"/>
      <c r="C3" s="33"/>
      <c r="D3" s="33"/>
      <c r="E3" s="33"/>
      <c r="F3" s="33"/>
      <c r="G3" s="33"/>
    </row>
    <row r="4" spans="1:7" x14ac:dyDescent="0.2">
      <c r="A4" s="14" t="s">
        <v>128</v>
      </c>
      <c r="B4" s="14"/>
      <c r="C4" s="14"/>
      <c r="D4" s="14"/>
      <c r="E4" s="14"/>
      <c r="F4" s="14"/>
      <c r="G4" s="14"/>
    </row>
    <row r="5" spans="1:7" ht="13.05" customHeight="1" x14ac:dyDescent="0.2">
      <c r="A5" s="31" t="s">
        <v>125</v>
      </c>
      <c r="B5" s="3" t="s">
        <v>216</v>
      </c>
      <c r="C5" s="3"/>
      <c r="D5" s="3"/>
      <c r="E5" s="3"/>
      <c r="F5" s="3"/>
      <c r="G5" s="3"/>
    </row>
    <row r="6" spans="1:7" ht="15.6" x14ac:dyDescent="0.2">
      <c r="A6" s="31"/>
      <c r="B6" s="9" t="s">
        <v>227</v>
      </c>
      <c r="C6" s="8"/>
      <c r="D6" s="8"/>
      <c r="E6" s="8"/>
      <c r="F6" s="8"/>
      <c r="G6" s="8"/>
    </row>
    <row r="7" spans="1:7" ht="14.55" customHeight="1" x14ac:dyDescent="0.2">
      <c r="A7" s="31"/>
      <c r="B7" s="9" t="s">
        <v>209</v>
      </c>
      <c r="C7" s="8"/>
      <c r="D7" s="8"/>
      <c r="E7" s="8"/>
      <c r="F7" s="8"/>
      <c r="G7" s="8"/>
    </row>
    <row r="8" spans="1:7" ht="16.5" customHeight="1" x14ac:dyDescent="0.2">
      <c r="A8" s="2" t="s">
        <v>126</v>
      </c>
      <c r="B8" s="3" t="s">
        <v>228</v>
      </c>
      <c r="C8" s="13"/>
      <c r="D8" s="13"/>
      <c r="E8" s="13"/>
      <c r="F8" s="13"/>
      <c r="G8" s="13"/>
    </row>
    <row r="9" spans="1:7" x14ac:dyDescent="0.2">
      <c r="A9" s="31"/>
      <c r="B9" s="9" t="s">
        <v>207</v>
      </c>
      <c r="C9" s="8"/>
      <c r="D9" s="8"/>
      <c r="E9" s="8"/>
      <c r="F9" s="8"/>
      <c r="G9" s="8"/>
    </row>
    <row r="10" spans="1:7" ht="16.5" customHeight="1" x14ac:dyDescent="0.2">
      <c r="A10" s="2" t="s">
        <v>187</v>
      </c>
      <c r="B10" s="3" t="s">
        <v>229</v>
      </c>
      <c r="C10" s="3"/>
      <c r="D10" s="3"/>
      <c r="E10" s="3"/>
      <c r="F10" s="3"/>
      <c r="G10" s="3"/>
    </row>
    <row r="11" spans="1:7" x14ac:dyDescent="0.2">
      <c r="A11" s="31"/>
      <c r="B11" s="9" t="s">
        <v>215</v>
      </c>
      <c r="C11" s="8"/>
      <c r="D11" s="8"/>
      <c r="E11" s="8"/>
      <c r="F11" s="8"/>
      <c r="G11" s="8"/>
    </row>
    <row r="12" spans="1:7" ht="13.05" customHeight="1" x14ac:dyDescent="0.2">
      <c r="A12" s="31"/>
      <c r="B12" s="3" t="s">
        <v>214</v>
      </c>
      <c r="C12" s="13"/>
      <c r="D12" s="13"/>
      <c r="E12" s="13"/>
      <c r="F12" s="13"/>
      <c r="G12" s="13"/>
    </row>
    <row r="13" spans="1:7" x14ac:dyDescent="0.2">
      <c r="A13" s="31"/>
      <c r="B13" s="9" t="s">
        <v>233</v>
      </c>
      <c r="C13" s="8"/>
      <c r="D13" s="8"/>
      <c r="E13" s="8"/>
      <c r="F13" s="8"/>
      <c r="G13" s="8"/>
    </row>
    <row r="14" spans="1:7" x14ac:dyDescent="0.2">
      <c r="A14" s="31"/>
      <c r="B14" s="9" t="s">
        <v>235</v>
      </c>
      <c r="C14" s="8"/>
      <c r="D14" s="8"/>
      <c r="E14" s="8"/>
      <c r="F14" s="8"/>
      <c r="G14" s="8"/>
    </row>
    <row r="15" spans="1:7" x14ac:dyDescent="0.2">
      <c r="A15" s="31"/>
      <c r="B15" s="54" t="s">
        <v>236</v>
      </c>
      <c r="C15" s="8"/>
      <c r="D15" s="8"/>
      <c r="E15" s="8"/>
      <c r="F15" s="8"/>
      <c r="G15" s="8"/>
    </row>
    <row r="16" spans="1:7" x14ac:dyDescent="0.2">
      <c r="B16" s="3"/>
      <c r="C16" s="13"/>
      <c r="D16" s="13"/>
      <c r="E16" s="13"/>
      <c r="F16" s="13"/>
      <c r="G16" s="13"/>
    </row>
    <row r="17" spans="1:8" x14ac:dyDescent="0.2">
      <c r="A17" t="s">
        <v>127</v>
      </c>
      <c r="B17" s="3"/>
      <c r="C17" s="13"/>
      <c r="D17" s="13"/>
      <c r="E17" s="13"/>
      <c r="F17" s="13"/>
      <c r="G17" s="13"/>
    </row>
    <row r="18" spans="1:8" x14ac:dyDescent="0.2">
      <c r="A18" s="2" t="s">
        <v>130</v>
      </c>
      <c r="B18" s="3" t="s">
        <v>131</v>
      </c>
      <c r="C18" s="13"/>
      <c r="D18" s="13"/>
      <c r="E18" s="13"/>
      <c r="F18" s="13"/>
      <c r="G18" s="13"/>
    </row>
    <row r="19" spans="1:8" ht="13.05" customHeight="1" x14ac:dyDescent="0.2">
      <c r="A19" s="31" t="s">
        <v>130</v>
      </c>
      <c r="B19" s="3" t="s">
        <v>217</v>
      </c>
      <c r="C19" s="3"/>
      <c r="D19" s="3"/>
      <c r="E19" s="3"/>
      <c r="F19" s="3"/>
      <c r="G19" s="3"/>
    </row>
    <row r="20" spans="1:8" x14ac:dyDescent="0.2">
      <c r="A20" s="31"/>
      <c r="B20" s="9" t="s">
        <v>218</v>
      </c>
      <c r="C20" s="8"/>
      <c r="D20" s="8"/>
      <c r="E20" s="8"/>
      <c r="F20" s="8"/>
      <c r="G20" s="8"/>
    </row>
    <row r="21" spans="1:8" x14ac:dyDescent="0.2">
      <c r="B21" s="3"/>
      <c r="C21" s="13"/>
      <c r="D21" s="13"/>
      <c r="E21" s="13"/>
      <c r="F21" s="13"/>
      <c r="G21" s="13"/>
    </row>
    <row r="22" spans="1:8" x14ac:dyDescent="0.2">
      <c r="B22" s="74" t="s">
        <v>1</v>
      </c>
      <c r="C22" s="75"/>
      <c r="D22" s="76"/>
      <c r="E22" s="72" t="s">
        <v>188</v>
      </c>
      <c r="F22" s="80" t="s">
        <v>184</v>
      </c>
      <c r="G22" s="81"/>
      <c r="H22" s="70" t="s">
        <v>234</v>
      </c>
    </row>
    <row r="23" spans="1:8" ht="24" x14ac:dyDescent="0.2">
      <c r="B23" s="77"/>
      <c r="C23" s="78"/>
      <c r="D23" s="79"/>
      <c r="E23" s="73"/>
      <c r="F23" s="19" t="s">
        <v>206</v>
      </c>
      <c r="G23" s="43" t="s">
        <v>183</v>
      </c>
      <c r="H23" s="71"/>
    </row>
    <row r="24" spans="1:8" ht="15" customHeight="1" x14ac:dyDescent="0.2">
      <c r="B24" s="11" t="s">
        <v>101</v>
      </c>
      <c r="C24" s="82" t="s">
        <v>2</v>
      </c>
      <c r="D24" s="82"/>
      <c r="E24" s="28">
        <v>3</v>
      </c>
      <c r="F24" s="46">
        <v>2</v>
      </c>
      <c r="G24" s="24">
        <v>2</v>
      </c>
      <c r="H24" s="58">
        <f>E24-F24</f>
        <v>1</v>
      </c>
    </row>
    <row r="25" spans="1:8" ht="14.55" customHeight="1" x14ac:dyDescent="0.2">
      <c r="B25" s="44">
        <v>1</v>
      </c>
      <c r="C25" s="68" t="s">
        <v>2</v>
      </c>
      <c r="D25" s="68"/>
      <c r="E25" s="36"/>
      <c r="F25" s="36"/>
      <c r="G25" s="36"/>
      <c r="H25" s="57">
        <f t="shared" ref="H25:H88" si="0">E25-F25</f>
        <v>0</v>
      </c>
    </row>
    <row r="26" spans="1:8" ht="14.55" customHeight="1" x14ac:dyDescent="0.2">
      <c r="B26" s="44">
        <v>2</v>
      </c>
      <c r="C26" s="68" t="s">
        <v>4</v>
      </c>
      <c r="D26" s="68"/>
      <c r="E26" s="36"/>
      <c r="F26" s="36"/>
      <c r="G26" s="36"/>
      <c r="H26" s="57">
        <f>E26-F26</f>
        <v>0</v>
      </c>
    </row>
    <row r="27" spans="1:8" ht="14.55" customHeight="1" x14ac:dyDescent="0.2">
      <c r="B27" s="44">
        <v>3</v>
      </c>
      <c r="C27" s="68" t="s">
        <v>6</v>
      </c>
      <c r="D27" s="68"/>
      <c r="E27" s="36"/>
      <c r="F27" s="36"/>
      <c r="G27" s="36"/>
      <c r="H27" s="57">
        <f t="shared" si="0"/>
        <v>0</v>
      </c>
    </row>
    <row r="28" spans="1:8" ht="14.55" customHeight="1" x14ac:dyDescent="0.2">
      <c r="B28" s="44">
        <v>4</v>
      </c>
      <c r="C28" s="68" t="s">
        <v>10</v>
      </c>
      <c r="D28" s="68"/>
      <c r="E28" s="36"/>
      <c r="F28" s="36"/>
      <c r="G28" s="36"/>
      <c r="H28" s="57">
        <f t="shared" si="0"/>
        <v>0</v>
      </c>
    </row>
    <row r="29" spans="1:8" ht="14.55" customHeight="1" x14ac:dyDescent="0.2">
      <c r="B29" s="44">
        <v>5</v>
      </c>
      <c r="C29" s="68" t="s">
        <v>14</v>
      </c>
      <c r="D29" s="68"/>
      <c r="E29" s="36"/>
      <c r="F29" s="36"/>
      <c r="G29" s="36"/>
      <c r="H29" s="57">
        <f t="shared" si="0"/>
        <v>0</v>
      </c>
    </row>
    <row r="30" spans="1:8" ht="14.55" customHeight="1" x14ac:dyDescent="0.2">
      <c r="B30" s="44">
        <v>6</v>
      </c>
      <c r="C30" s="68" t="s">
        <v>16</v>
      </c>
      <c r="D30" s="68"/>
      <c r="E30" s="36"/>
      <c r="F30" s="36"/>
      <c r="G30" s="36"/>
      <c r="H30" s="57">
        <f t="shared" si="0"/>
        <v>0</v>
      </c>
    </row>
    <row r="31" spans="1:8" ht="14.55" customHeight="1" x14ac:dyDescent="0.2">
      <c r="B31" s="44">
        <v>7</v>
      </c>
      <c r="C31" s="68" t="s">
        <v>20</v>
      </c>
      <c r="D31" s="68"/>
      <c r="E31" s="36"/>
      <c r="F31" s="36"/>
      <c r="G31" s="36"/>
      <c r="H31" s="57">
        <f t="shared" si="0"/>
        <v>0</v>
      </c>
    </row>
    <row r="32" spans="1:8" ht="14.55" customHeight="1" x14ac:dyDescent="0.2">
      <c r="B32" s="44">
        <v>8</v>
      </c>
      <c r="C32" s="68" t="s">
        <v>22</v>
      </c>
      <c r="D32" s="68"/>
      <c r="E32" s="36"/>
      <c r="F32" s="36"/>
      <c r="G32" s="36"/>
      <c r="H32" s="57">
        <f t="shared" si="0"/>
        <v>0</v>
      </c>
    </row>
    <row r="33" spans="2:8" ht="14.55" customHeight="1" x14ac:dyDescent="0.2">
      <c r="B33" s="44">
        <v>9</v>
      </c>
      <c r="C33" s="68" t="s">
        <v>24</v>
      </c>
      <c r="D33" s="68"/>
      <c r="E33" s="36"/>
      <c r="F33" s="36"/>
      <c r="G33" s="36"/>
      <c r="H33" s="57">
        <f t="shared" si="0"/>
        <v>0</v>
      </c>
    </row>
    <row r="34" spans="2:8" ht="14.55" customHeight="1" x14ac:dyDescent="0.2">
      <c r="B34" s="44">
        <v>10</v>
      </c>
      <c r="C34" s="68" t="s">
        <v>26</v>
      </c>
      <c r="D34" s="68"/>
      <c r="E34" s="36"/>
      <c r="F34" s="36"/>
      <c r="G34" s="36"/>
      <c r="H34" s="57">
        <f t="shared" si="0"/>
        <v>0</v>
      </c>
    </row>
    <row r="35" spans="2:8" ht="14.55" customHeight="1" x14ac:dyDescent="0.2">
      <c r="B35" s="44">
        <v>11</v>
      </c>
      <c r="C35" s="68" t="s">
        <v>28</v>
      </c>
      <c r="D35" s="68"/>
      <c r="E35" s="36"/>
      <c r="F35" s="36"/>
      <c r="G35" s="36"/>
      <c r="H35" s="57">
        <f t="shared" si="0"/>
        <v>0</v>
      </c>
    </row>
    <row r="36" spans="2:8" ht="14.55" customHeight="1" x14ac:dyDescent="0.2">
      <c r="B36" s="44">
        <v>12</v>
      </c>
      <c r="C36" s="68" t="s">
        <v>32</v>
      </c>
      <c r="D36" s="68"/>
      <c r="E36" s="36"/>
      <c r="F36" s="36"/>
      <c r="G36" s="36"/>
      <c r="H36" s="57">
        <f t="shared" si="0"/>
        <v>0</v>
      </c>
    </row>
    <row r="37" spans="2:8" ht="14.55" customHeight="1" x14ac:dyDescent="0.2">
      <c r="B37" s="44">
        <v>13</v>
      </c>
      <c r="C37" s="68" t="s">
        <v>34</v>
      </c>
      <c r="D37" s="68"/>
      <c r="E37" s="36"/>
      <c r="F37" s="36"/>
      <c r="G37" s="36"/>
      <c r="H37" s="57">
        <f t="shared" si="0"/>
        <v>0</v>
      </c>
    </row>
    <row r="38" spans="2:8" ht="14.55" customHeight="1" x14ac:dyDescent="0.2">
      <c r="B38" s="44">
        <v>14</v>
      </c>
      <c r="C38" s="68" t="s">
        <v>36</v>
      </c>
      <c r="D38" s="68"/>
      <c r="E38" s="36"/>
      <c r="F38" s="36"/>
      <c r="G38" s="36"/>
      <c r="H38" s="57">
        <f t="shared" si="0"/>
        <v>0</v>
      </c>
    </row>
    <row r="39" spans="2:8" ht="14.55" customHeight="1" x14ac:dyDescent="0.2">
      <c r="B39" s="44">
        <v>15</v>
      </c>
      <c r="C39" s="68" t="s">
        <v>40</v>
      </c>
      <c r="D39" s="68"/>
      <c r="E39" s="36"/>
      <c r="F39" s="36"/>
      <c r="G39" s="36"/>
      <c r="H39" s="57">
        <f t="shared" si="0"/>
        <v>0</v>
      </c>
    </row>
    <row r="40" spans="2:8" ht="14.55" customHeight="1" x14ac:dyDescent="0.2">
      <c r="B40" s="44">
        <v>16</v>
      </c>
      <c r="C40" s="68" t="s">
        <v>42</v>
      </c>
      <c r="D40" s="68"/>
      <c r="E40" s="36"/>
      <c r="F40" s="36"/>
      <c r="G40" s="36"/>
      <c r="H40" s="57">
        <f t="shared" si="0"/>
        <v>0</v>
      </c>
    </row>
    <row r="41" spans="2:8" ht="14.55" customHeight="1" x14ac:dyDescent="0.2">
      <c r="B41" s="44">
        <v>17</v>
      </c>
      <c r="C41" s="68" t="s">
        <v>44</v>
      </c>
      <c r="D41" s="68"/>
      <c r="E41" s="36"/>
      <c r="F41" s="36"/>
      <c r="G41" s="36"/>
      <c r="H41" s="57">
        <f t="shared" si="0"/>
        <v>0</v>
      </c>
    </row>
    <row r="42" spans="2:8" ht="14.55" customHeight="1" x14ac:dyDescent="0.2">
      <c r="B42" s="44">
        <v>18</v>
      </c>
      <c r="C42" s="68" t="s">
        <v>46</v>
      </c>
      <c r="D42" s="68"/>
      <c r="E42" s="36"/>
      <c r="F42" s="36"/>
      <c r="G42" s="36"/>
      <c r="H42" s="57">
        <f t="shared" si="0"/>
        <v>0</v>
      </c>
    </row>
    <row r="43" spans="2:8" ht="14.55" customHeight="1" x14ac:dyDescent="0.2">
      <c r="B43" s="44">
        <v>19</v>
      </c>
      <c r="C43" s="68" t="s">
        <v>47</v>
      </c>
      <c r="D43" s="68"/>
      <c r="E43" s="36"/>
      <c r="F43" s="36"/>
      <c r="G43" s="36"/>
      <c r="H43" s="57">
        <f t="shared" si="0"/>
        <v>0</v>
      </c>
    </row>
    <row r="44" spans="2:8" ht="14.55" customHeight="1" x14ac:dyDescent="0.2">
      <c r="B44" s="44">
        <v>20</v>
      </c>
      <c r="C44" s="68" t="s">
        <v>48</v>
      </c>
      <c r="D44" s="68"/>
      <c r="E44" s="36"/>
      <c r="F44" s="36"/>
      <c r="G44" s="36"/>
      <c r="H44" s="57">
        <f t="shared" si="0"/>
        <v>0</v>
      </c>
    </row>
    <row r="45" spans="2:8" ht="14.55" customHeight="1" x14ac:dyDescent="0.2">
      <c r="B45" s="44">
        <v>21</v>
      </c>
      <c r="C45" s="68" t="s">
        <v>49</v>
      </c>
      <c r="D45" s="68"/>
      <c r="E45" s="36"/>
      <c r="F45" s="36"/>
      <c r="G45" s="36"/>
      <c r="H45" s="57">
        <f t="shared" si="0"/>
        <v>0</v>
      </c>
    </row>
    <row r="46" spans="2:8" ht="14.55" customHeight="1" x14ac:dyDescent="0.2">
      <c r="B46" s="44">
        <v>22</v>
      </c>
      <c r="C46" s="68" t="s">
        <v>53</v>
      </c>
      <c r="D46" s="68"/>
      <c r="E46" s="36"/>
      <c r="F46" s="36"/>
      <c r="G46" s="36"/>
      <c r="H46" s="57">
        <f t="shared" si="0"/>
        <v>0</v>
      </c>
    </row>
    <row r="47" spans="2:8" ht="14.55" customHeight="1" x14ac:dyDescent="0.2">
      <c r="B47" s="44">
        <v>23</v>
      </c>
      <c r="C47" s="68" t="s">
        <v>90</v>
      </c>
      <c r="D47" s="68"/>
      <c r="E47" s="36"/>
      <c r="F47" s="36"/>
      <c r="G47" s="36"/>
      <c r="H47" s="57">
        <f t="shared" si="0"/>
        <v>0</v>
      </c>
    </row>
    <row r="48" spans="2:8" ht="14.55" customHeight="1" x14ac:dyDescent="0.2">
      <c r="B48" s="44">
        <v>24</v>
      </c>
      <c r="C48" s="68" t="s">
        <v>56</v>
      </c>
      <c r="D48" s="68"/>
      <c r="E48" s="36"/>
      <c r="F48" s="36"/>
      <c r="G48" s="36"/>
      <c r="H48" s="57">
        <f t="shared" si="0"/>
        <v>0</v>
      </c>
    </row>
    <row r="49" spans="2:8" ht="14.55" customHeight="1" x14ac:dyDescent="0.2">
      <c r="B49" s="44">
        <v>25</v>
      </c>
      <c r="C49" s="68" t="s">
        <v>58</v>
      </c>
      <c r="D49" s="68"/>
      <c r="E49" s="36"/>
      <c r="F49" s="36"/>
      <c r="G49" s="36"/>
      <c r="H49" s="57">
        <f t="shared" si="0"/>
        <v>0</v>
      </c>
    </row>
    <row r="50" spans="2:8" ht="14.55" customHeight="1" x14ac:dyDescent="0.2">
      <c r="B50" s="44">
        <v>26</v>
      </c>
      <c r="C50" s="68" t="s">
        <v>59</v>
      </c>
      <c r="D50" s="68"/>
      <c r="E50" s="36"/>
      <c r="F50" s="36"/>
      <c r="G50" s="36"/>
      <c r="H50" s="57">
        <f t="shared" si="0"/>
        <v>0</v>
      </c>
    </row>
    <row r="51" spans="2:8" ht="14.55" customHeight="1" x14ac:dyDescent="0.2">
      <c r="B51" s="44">
        <v>27</v>
      </c>
      <c r="C51" s="68" t="s">
        <v>115</v>
      </c>
      <c r="D51" s="68"/>
      <c r="E51" s="36"/>
      <c r="F51" s="36"/>
      <c r="G51" s="36"/>
      <c r="H51" s="57">
        <f t="shared" si="0"/>
        <v>0</v>
      </c>
    </row>
    <row r="52" spans="2:8" ht="14.55" customHeight="1" x14ac:dyDescent="0.2">
      <c r="B52" s="44">
        <v>28</v>
      </c>
      <c r="C52" s="68" t="s">
        <v>60</v>
      </c>
      <c r="D52" s="68"/>
      <c r="E52" s="36"/>
      <c r="F52" s="36"/>
      <c r="G52" s="36"/>
      <c r="H52" s="57">
        <f t="shared" si="0"/>
        <v>0</v>
      </c>
    </row>
    <row r="53" spans="2:8" ht="14.55" customHeight="1" x14ac:dyDescent="0.2">
      <c r="B53" s="44">
        <v>29</v>
      </c>
      <c r="C53" s="68" t="s">
        <v>66</v>
      </c>
      <c r="D53" s="68"/>
      <c r="E53" s="36"/>
      <c r="F53" s="36"/>
      <c r="G53" s="36"/>
      <c r="H53" s="57">
        <f t="shared" si="0"/>
        <v>0</v>
      </c>
    </row>
    <row r="54" spans="2:8" ht="14.55" customHeight="1" x14ac:dyDescent="0.2">
      <c r="B54" s="44">
        <v>30</v>
      </c>
      <c r="C54" s="68" t="s">
        <v>68</v>
      </c>
      <c r="D54" s="68"/>
      <c r="E54" s="36"/>
      <c r="F54" s="36"/>
      <c r="G54" s="36"/>
      <c r="H54" s="57">
        <f t="shared" si="0"/>
        <v>0</v>
      </c>
    </row>
    <row r="55" spans="2:8" ht="14.55" customHeight="1" x14ac:dyDescent="0.2">
      <c r="B55" s="44">
        <v>31</v>
      </c>
      <c r="C55" s="68" t="s">
        <v>70</v>
      </c>
      <c r="D55" s="68"/>
      <c r="E55" s="36"/>
      <c r="F55" s="36"/>
      <c r="G55" s="36"/>
      <c r="H55" s="57">
        <f t="shared" si="0"/>
        <v>0</v>
      </c>
    </row>
    <row r="56" spans="2:8" ht="14.55" customHeight="1" x14ac:dyDescent="0.2">
      <c r="B56" s="44">
        <v>32</v>
      </c>
      <c r="C56" s="68" t="s">
        <v>74</v>
      </c>
      <c r="D56" s="68"/>
      <c r="E56" s="36"/>
      <c r="F56" s="36"/>
      <c r="G56" s="36"/>
      <c r="H56" s="57">
        <f t="shared" si="0"/>
        <v>0</v>
      </c>
    </row>
    <row r="57" spans="2:8" ht="14.55" customHeight="1" x14ac:dyDescent="0.2">
      <c r="B57" s="44">
        <v>33</v>
      </c>
      <c r="C57" s="68" t="s">
        <v>76</v>
      </c>
      <c r="D57" s="68"/>
      <c r="E57" s="36"/>
      <c r="F57" s="36"/>
      <c r="G57" s="36"/>
      <c r="H57" s="57">
        <f t="shared" si="0"/>
        <v>0</v>
      </c>
    </row>
    <row r="58" spans="2:8" ht="14.55" customHeight="1" x14ac:dyDescent="0.2">
      <c r="B58" s="44">
        <v>34</v>
      </c>
      <c r="C58" s="68" t="s">
        <v>77</v>
      </c>
      <c r="D58" s="68"/>
      <c r="E58" s="36"/>
      <c r="F58" s="36"/>
      <c r="G58" s="36"/>
      <c r="H58" s="57">
        <f t="shared" si="0"/>
        <v>0</v>
      </c>
    </row>
    <row r="59" spans="2:8" ht="14.55" customHeight="1" x14ac:dyDescent="0.2">
      <c r="B59" s="44">
        <v>35</v>
      </c>
      <c r="C59" s="68" t="s">
        <v>78</v>
      </c>
      <c r="D59" s="68"/>
      <c r="E59" s="36"/>
      <c r="F59" s="36"/>
      <c r="G59" s="36"/>
      <c r="H59" s="57">
        <f t="shared" si="0"/>
        <v>0</v>
      </c>
    </row>
    <row r="60" spans="2:8" ht="14.55" customHeight="1" x14ac:dyDescent="0.2">
      <c r="B60" s="44">
        <v>36</v>
      </c>
      <c r="C60" s="68" t="s">
        <v>81</v>
      </c>
      <c r="D60" s="68"/>
      <c r="E60" s="36"/>
      <c r="F60" s="36"/>
      <c r="G60" s="36"/>
      <c r="H60" s="57">
        <f t="shared" si="0"/>
        <v>0</v>
      </c>
    </row>
    <row r="61" spans="2:8" ht="14.55" customHeight="1" x14ac:dyDescent="0.2">
      <c r="B61" s="44">
        <v>37</v>
      </c>
      <c r="C61" s="68" t="s">
        <v>82</v>
      </c>
      <c r="D61" s="68"/>
      <c r="E61" s="36"/>
      <c r="F61" s="36"/>
      <c r="G61" s="36"/>
      <c r="H61" s="57">
        <f t="shared" si="0"/>
        <v>0</v>
      </c>
    </row>
    <row r="62" spans="2:8" ht="14.55" customHeight="1" x14ac:dyDescent="0.2">
      <c r="B62" s="44">
        <v>38</v>
      </c>
      <c r="C62" s="68" t="s">
        <v>83</v>
      </c>
      <c r="D62" s="68"/>
      <c r="E62" s="36"/>
      <c r="F62" s="36"/>
      <c r="G62" s="36"/>
      <c r="H62" s="57">
        <f t="shared" si="0"/>
        <v>0</v>
      </c>
    </row>
    <row r="63" spans="2:8" ht="14.55" customHeight="1" x14ac:dyDescent="0.2">
      <c r="B63" s="44">
        <v>39</v>
      </c>
      <c r="C63" s="68" t="s">
        <v>84</v>
      </c>
      <c r="D63" s="68"/>
      <c r="E63" s="36"/>
      <c r="F63" s="36"/>
      <c r="G63" s="36"/>
      <c r="H63" s="57">
        <f t="shared" si="0"/>
        <v>0</v>
      </c>
    </row>
    <row r="64" spans="2:8" ht="14.55" customHeight="1" x14ac:dyDescent="0.2">
      <c r="B64" s="44">
        <v>40</v>
      </c>
      <c r="C64" s="68" t="s">
        <v>3</v>
      </c>
      <c r="D64" s="68"/>
      <c r="E64" s="36"/>
      <c r="F64" s="36"/>
      <c r="G64" s="36"/>
      <c r="H64" s="57">
        <f t="shared" si="0"/>
        <v>0</v>
      </c>
    </row>
    <row r="65" spans="2:8" ht="14.55" customHeight="1" x14ac:dyDescent="0.2">
      <c r="B65" s="44">
        <v>41</v>
      </c>
      <c r="C65" s="68" t="s">
        <v>5</v>
      </c>
      <c r="D65" s="68"/>
      <c r="E65" s="36"/>
      <c r="F65" s="36"/>
      <c r="G65" s="36"/>
      <c r="H65" s="57">
        <f t="shared" si="0"/>
        <v>0</v>
      </c>
    </row>
    <row r="66" spans="2:8" ht="14.55" customHeight="1" x14ac:dyDescent="0.2">
      <c r="B66" s="44">
        <v>42</v>
      </c>
      <c r="C66" s="68" t="s">
        <v>7</v>
      </c>
      <c r="D66" s="68"/>
      <c r="E66" s="36"/>
      <c r="F66" s="36"/>
      <c r="G66" s="36"/>
      <c r="H66" s="57">
        <f t="shared" si="0"/>
        <v>0</v>
      </c>
    </row>
    <row r="67" spans="2:8" ht="14.55" customHeight="1" x14ac:dyDescent="0.2">
      <c r="B67" s="44">
        <v>43</v>
      </c>
      <c r="C67" s="68" t="s">
        <v>9</v>
      </c>
      <c r="D67" s="68"/>
      <c r="E67" s="36"/>
      <c r="F67" s="36"/>
      <c r="G67" s="36"/>
      <c r="H67" s="57">
        <f t="shared" si="0"/>
        <v>0</v>
      </c>
    </row>
    <row r="68" spans="2:8" ht="14.55" customHeight="1" x14ac:dyDescent="0.2">
      <c r="B68" s="44">
        <v>44</v>
      </c>
      <c r="C68" s="68" t="s">
        <v>11</v>
      </c>
      <c r="D68" s="68"/>
      <c r="E68" s="36"/>
      <c r="F68" s="36"/>
      <c r="G68" s="36"/>
      <c r="H68" s="57">
        <f t="shared" si="0"/>
        <v>0</v>
      </c>
    </row>
    <row r="69" spans="2:8" ht="14.55" customHeight="1" x14ac:dyDescent="0.2">
      <c r="B69" s="44">
        <v>45</v>
      </c>
      <c r="C69" s="68" t="s">
        <v>13</v>
      </c>
      <c r="D69" s="68"/>
      <c r="E69" s="36"/>
      <c r="F69" s="36"/>
      <c r="G69" s="36"/>
      <c r="H69" s="57">
        <f t="shared" si="0"/>
        <v>0</v>
      </c>
    </row>
    <row r="70" spans="2:8" ht="14.55" customHeight="1" x14ac:dyDescent="0.2">
      <c r="B70" s="44">
        <v>46</v>
      </c>
      <c r="C70" s="68" t="s">
        <v>116</v>
      </c>
      <c r="D70" s="68"/>
      <c r="E70" s="36"/>
      <c r="F70" s="36"/>
      <c r="G70" s="36"/>
      <c r="H70" s="57">
        <f t="shared" si="0"/>
        <v>0</v>
      </c>
    </row>
    <row r="71" spans="2:8" ht="14.55" customHeight="1" x14ac:dyDescent="0.2">
      <c r="B71" s="44">
        <v>47</v>
      </c>
      <c r="C71" s="68" t="s">
        <v>15</v>
      </c>
      <c r="D71" s="68"/>
      <c r="E71" s="36"/>
      <c r="F71" s="36"/>
      <c r="G71" s="36"/>
      <c r="H71" s="57">
        <f t="shared" si="0"/>
        <v>0</v>
      </c>
    </row>
    <row r="72" spans="2:8" ht="14.55" customHeight="1" x14ac:dyDescent="0.2">
      <c r="B72" s="44">
        <v>48</v>
      </c>
      <c r="C72" s="68" t="s">
        <v>17</v>
      </c>
      <c r="D72" s="68"/>
      <c r="E72" s="36"/>
      <c r="F72" s="36"/>
      <c r="G72" s="36"/>
      <c r="H72" s="57">
        <f t="shared" si="0"/>
        <v>0</v>
      </c>
    </row>
    <row r="73" spans="2:8" ht="14.55" customHeight="1" x14ac:dyDescent="0.2">
      <c r="B73" s="44">
        <v>49</v>
      </c>
      <c r="C73" s="68" t="s">
        <v>19</v>
      </c>
      <c r="D73" s="68"/>
      <c r="E73" s="36"/>
      <c r="F73" s="36"/>
      <c r="G73" s="36"/>
      <c r="H73" s="57">
        <f t="shared" si="0"/>
        <v>0</v>
      </c>
    </row>
    <row r="74" spans="2:8" ht="14.55" customHeight="1" x14ac:dyDescent="0.2">
      <c r="B74" s="44">
        <v>50</v>
      </c>
      <c r="C74" s="68" t="s">
        <v>21</v>
      </c>
      <c r="D74" s="68"/>
      <c r="E74" s="36"/>
      <c r="F74" s="36"/>
      <c r="G74" s="36"/>
      <c r="H74" s="57">
        <f t="shared" si="0"/>
        <v>0</v>
      </c>
    </row>
    <row r="75" spans="2:8" ht="14.55" customHeight="1" x14ac:dyDescent="0.2">
      <c r="B75" s="44">
        <v>51</v>
      </c>
      <c r="C75" s="68" t="s">
        <v>23</v>
      </c>
      <c r="D75" s="68"/>
      <c r="E75" s="36"/>
      <c r="F75" s="36"/>
      <c r="G75" s="36"/>
      <c r="H75" s="57">
        <f t="shared" si="0"/>
        <v>0</v>
      </c>
    </row>
    <row r="76" spans="2:8" ht="14.55" customHeight="1" x14ac:dyDescent="0.2">
      <c r="B76" s="44">
        <v>52</v>
      </c>
      <c r="C76" s="68" t="s">
        <v>25</v>
      </c>
      <c r="D76" s="68"/>
      <c r="E76" s="36"/>
      <c r="F76" s="36"/>
      <c r="G76" s="36"/>
      <c r="H76" s="57">
        <f t="shared" si="0"/>
        <v>0</v>
      </c>
    </row>
    <row r="77" spans="2:8" ht="14.55" customHeight="1" x14ac:dyDescent="0.2">
      <c r="B77" s="44">
        <v>53</v>
      </c>
      <c r="C77" s="68" t="s">
        <v>27</v>
      </c>
      <c r="D77" s="68"/>
      <c r="E77" s="36"/>
      <c r="F77" s="36"/>
      <c r="G77" s="36"/>
      <c r="H77" s="57">
        <f t="shared" si="0"/>
        <v>0</v>
      </c>
    </row>
    <row r="78" spans="2:8" ht="14.55" customHeight="1" x14ac:dyDescent="0.2">
      <c r="B78" s="44">
        <v>54</v>
      </c>
      <c r="C78" s="68" t="s">
        <v>29</v>
      </c>
      <c r="D78" s="68"/>
      <c r="E78" s="36"/>
      <c r="F78" s="36"/>
      <c r="G78" s="36"/>
      <c r="H78" s="57">
        <f t="shared" si="0"/>
        <v>0</v>
      </c>
    </row>
    <row r="79" spans="2:8" ht="14.55" customHeight="1" x14ac:dyDescent="0.2">
      <c r="B79" s="44">
        <v>55</v>
      </c>
      <c r="C79" s="68" t="s">
        <v>37</v>
      </c>
      <c r="D79" s="68"/>
      <c r="E79" s="36"/>
      <c r="F79" s="36"/>
      <c r="G79" s="36"/>
      <c r="H79" s="57">
        <f t="shared" si="0"/>
        <v>0</v>
      </c>
    </row>
    <row r="80" spans="2:8" ht="14.55" customHeight="1" x14ac:dyDescent="0.2">
      <c r="B80" s="44">
        <v>56</v>
      </c>
      <c r="C80" s="68" t="s">
        <v>41</v>
      </c>
      <c r="D80" s="68"/>
      <c r="E80" s="36"/>
      <c r="F80" s="36"/>
      <c r="G80" s="36"/>
      <c r="H80" s="57">
        <f t="shared" si="0"/>
        <v>0</v>
      </c>
    </row>
    <row r="81" spans="2:8" ht="14.55" customHeight="1" x14ac:dyDescent="0.2">
      <c r="B81" s="44">
        <v>57</v>
      </c>
      <c r="C81" s="68" t="s">
        <v>117</v>
      </c>
      <c r="D81" s="68"/>
      <c r="E81" s="36"/>
      <c r="F81" s="36"/>
      <c r="G81" s="36"/>
      <c r="H81" s="57">
        <f t="shared" si="0"/>
        <v>0</v>
      </c>
    </row>
    <row r="82" spans="2:8" ht="14.55" customHeight="1" x14ac:dyDescent="0.2">
      <c r="B82" s="44">
        <v>58</v>
      </c>
      <c r="C82" s="68" t="s">
        <v>52</v>
      </c>
      <c r="D82" s="68"/>
      <c r="E82" s="36"/>
      <c r="F82" s="36"/>
      <c r="G82" s="36"/>
      <c r="H82" s="57">
        <f t="shared" si="0"/>
        <v>0</v>
      </c>
    </row>
    <row r="83" spans="2:8" ht="14.55" customHeight="1" x14ac:dyDescent="0.2">
      <c r="B83" s="44">
        <v>59</v>
      </c>
      <c r="C83" s="68" t="s">
        <v>55</v>
      </c>
      <c r="D83" s="68"/>
      <c r="E83" s="36"/>
      <c r="F83" s="36"/>
      <c r="G83" s="36"/>
      <c r="H83" s="57">
        <f t="shared" si="0"/>
        <v>0</v>
      </c>
    </row>
    <row r="84" spans="2:8" ht="14.55" customHeight="1" x14ac:dyDescent="0.2">
      <c r="B84" s="44">
        <v>60</v>
      </c>
      <c r="C84" s="68" t="s">
        <v>57</v>
      </c>
      <c r="D84" s="68"/>
      <c r="E84" s="36"/>
      <c r="F84" s="36"/>
      <c r="G84" s="36"/>
      <c r="H84" s="57">
        <f t="shared" si="0"/>
        <v>0</v>
      </c>
    </row>
    <row r="85" spans="2:8" ht="14.55" customHeight="1" x14ac:dyDescent="0.2">
      <c r="B85" s="44">
        <v>61</v>
      </c>
      <c r="C85" s="68" t="s">
        <v>200</v>
      </c>
      <c r="D85" s="68"/>
      <c r="E85" s="36"/>
      <c r="F85" s="36"/>
      <c r="G85" s="36"/>
      <c r="H85" s="57">
        <f t="shared" si="0"/>
        <v>0</v>
      </c>
    </row>
    <row r="86" spans="2:8" ht="14.55" customHeight="1" x14ac:dyDescent="0.2">
      <c r="B86" s="44">
        <v>62</v>
      </c>
      <c r="C86" s="68" t="s">
        <v>119</v>
      </c>
      <c r="D86" s="68"/>
      <c r="E86" s="36"/>
      <c r="F86" s="36"/>
      <c r="G86" s="36"/>
      <c r="H86" s="57">
        <f t="shared" si="0"/>
        <v>0</v>
      </c>
    </row>
    <row r="87" spans="2:8" ht="14.55" customHeight="1" x14ac:dyDescent="0.2">
      <c r="B87" s="44">
        <v>63</v>
      </c>
      <c r="C87" s="68" t="s">
        <v>63</v>
      </c>
      <c r="D87" s="68"/>
      <c r="E87" s="36"/>
      <c r="F87" s="36"/>
      <c r="G87" s="36"/>
      <c r="H87" s="57">
        <f t="shared" si="0"/>
        <v>0</v>
      </c>
    </row>
    <row r="88" spans="2:8" ht="14.55" customHeight="1" x14ac:dyDescent="0.2">
      <c r="B88" s="44">
        <v>64</v>
      </c>
      <c r="C88" s="68" t="s">
        <v>65</v>
      </c>
      <c r="D88" s="68"/>
      <c r="E88" s="36"/>
      <c r="F88" s="36"/>
      <c r="G88" s="36"/>
      <c r="H88" s="57">
        <f t="shared" si="0"/>
        <v>0</v>
      </c>
    </row>
    <row r="89" spans="2:8" ht="14.55" customHeight="1" x14ac:dyDescent="0.2">
      <c r="B89" s="44">
        <v>65</v>
      </c>
      <c r="C89" s="68" t="s">
        <v>69</v>
      </c>
      <c r="D89" s="68"/>
      <c r="E89" s="36"/>
      <c r="F89" s="36"/>
      <c r="G89" s="36"/>
      <c r="H89" s="57">
        <f t="shared" ref="H89:H124" si="1">E89-F89</f>
        <v>0</v>
      </c>
    </row>
    <row r="90" spans="2:8" ht="14.55" customHeight="1" x14ac:dyDescent="0.2">
      <c r="B90" s="44">
        <v>66</v>
      </c>
      <c r="C90" s="68" t="s">
        <v>71</v>
      </c>
      <c r="D90" s="68"/>
      <c r="E90" s="36"/>
      <c r="F90" s="36"/>
      <c r="G90" s="36"/>
      <c r="H90" s="57">
        <f t="shared" si="1"/>
        <v>0</v>
      </c>
    </row>
    <row r="91" spans="2:8" ht="14.55" customHeight="1" x14ac:dyDescent="0.2">
      <c r="B91" s="44">
        <v>67</v>
      </c>
      <c r="C91" s="68" t="s">
        <v>118</v>
      </c>
      <c r="D91" s="68"/>
      <c r="E91" s="36"/>
      <c r="F91" s="36"/>
      <c r="G91" s="36"/>
      <c r="H91" s="57">
        <f t="shared" si="1"/>
        <v>0</v>
      </c>
    </row>
    <row r="92" spans="2:8" ht="14.55" customHeight="1" x14ac:dyDescent="0.2">
      <c r="B92" s="45">
        <v>68</v>
      </c>
      <c r="C92" s="68" t="s">
        <v>8</v>
      </c>
      <c r="D92" s="68"/>
      <c r="E92" s="36"/>
      <c r="F92" s="36"/>
      <c r="G92" s="29"/>
      <c r="H92" s="57">
        <f t="shared" si="1"/>
        <v>0</v>
      </c>
    </row>
    <row r="93" spans="2:8" ht="14.55" customHeight="1" x14ac:dyDescent="0.2">
      <c r="B93" s="45">
        <v>69</v>
      </c>
      <c r="C93" s="68" t="s">
        <v>12</v>
      </c>
      <c r="D93" s="68"/>
      <c r="E93" s="36"/>
      <c r="F93" s="36"/>
      <c r="G93" s="29"/>
      <c r="H93" s="57">
        <f t="shared" si="1"/>
        <v>0</v>
      </c>
    </row>
    <row r="94" spans="2:8" ht="14.55" customHeight="1" x14ac:dyDescent="0.2">
      <c r="B94" s="45">
        <v>70</v>
      </c>
      <c r="C94" s="68" t="s">
        <v>18</v>
      </c>
      <c r="D94" s="68"/>
      <c r="E94" s="36"/>
      <c r="F94" s="36"/>
      <c r="G94" s="29"/>
      <c r="H94" s="57">
        <f t="shared" si="1"/>
        <v>0</v>
      </c>
    </row>
    <row r="95" spans="2:8" ht="14.55" customHeight="1" x14ac:dyDescent="0.2">
      <c r="B95" s="45">
        <v>71</v>
      </c>
      <c r="C95" s="68" t="s">
        <v>38</v>
      </c>
      <c r="D95" s="68"/>
      <c r="E95" s="36"/>
      <c r="F95" s="36"/>
      <c r="G95" s="29"/>
      <c r="H95" s="57">
        <f t="shared" si="1"/>
        <v>0</v>
      </c>
    </row>
    <row r="96" spans="2:8" ht="14.55" customHeight="1" x14ac:dyDescent="0.2">
      <c r="B96" s="45">
        <v>72</v>
      </c>
      <c r="C96" s="68" t="s">
        <v>30</v>
      </c>
      <c r="D96" s="68"/>
      <c r="E96" s="36"/>
      <c r="F96" s="36"/>
      <c r="G96" s="29"/>
      <c r="H96" s="57">
        <f t="shared" si="1"/>
        <v>0</v>
      </c>
    </row>
    <row r="97" spans="2:8" ht="14.55" customHeight="1" x14ac:dyDescent="0.2">
      <c r="B97" s="45">
        <v>73</v>
      </c>
      <c r="C97" s="68" t="s">
        <v>51</v>
      </c>
      <c r="D97" s="68"/>
      <c r="E97" s="36"/>
      <c r="F97" s="36"/>
      <c r="G97" s="29"/>
      <c r="H97" s="57">
        <f t="shared" si="1"/>
        <v>0</v>
      </c>
    </row>
    <row r="98" spans="2:8" ht="14.55" customHeight="1" x14ac:dyDescent="0.2">
      <c r="B98" s="45">
        <v>74</v>
      </c>
      <c r="C98" s="68" t="s">
        <v>62</v>
      </c>
      <c r="D98" s="68"/>
      <c r="E98" s="36"/>
      <c r="F98" s="36"/>
      <c r="G98" s="29"/>
      <c r="H98" s="57">
        <f t="shared" si="1"/>
        <v>0</v>
      </c>
    </row>
    <row r="99" spans="2:8" ht="14.55" customHeight="1" x14ac:dyDescent="0.2">
      <c r="B99" s="45">
        <v>75</v>
      </c>
      <c r="C99" s="68" t="s">
        <v>64</v>
      </c>
      <c r="D99" s="68"/>
      <c r="E99" s="36"/>
      <c r="F99" s="36"/>
      <c r="G99" s="29"/>
      <c r="H99" s="57">
        <f t="shared" si="1"/>
        <v>0</v>
      </c>
    </row>
    <row r="100" spans="2:8" ht="14.55" customHeight="1" x14ac:dyDescent="0.2">
      <c r="B100" s="45">
        <v>76</v>
      </c>
      <c r="C100" s="68" t="s">
        <v>72</v>
      </c>
      <c r="D100" s="68"/>
      <c r="E100" s="36"/>
      <c r="F100" s="36"/>
      <c r="G100" s="29"/>
      <c r="H100" s="57">
        <f t="shared" si="1"/>
        <v>0</v>
      </c>
    </row>
    <row r="101" spans="2:8" ht="14.55" customHeight="1" x14ac:dyDescent="0.2">
      <c r="B101" s="45">
        <v>77</v>
      </c>
      <c r="C101" s="68" t="s">
        <v>79</v>
      </c>
      <c r="D101" s="68"/>
      <c r="E101" s="36"/>
      <c r="F101" s="36"/>
      <c r="G101" s="29"/>
      <c r="H101" s="57">
        <f t="shared" si="1"/>
        <v>0</v>
      </c>
    </row>
    <row r="102" spans="2:8" ht="14.55" customHeight="1" x14ac:dyDescent="0.2">
      <c r="B102" s="45">
        <v>78</v>
      </c>
      <c r="C102" s="68" t="s">
        <v>80</v>
      </c>
      <c r="D102" s="68"/>
      <c r="E102" s="36"/>
      <c r="F102" s="36"/>
      <c r="G102" s="29"/>
      <c r="H102" s="57">
        <f t="shared" si="1"/>
        <v>0</v>
      </c>
    </row>
    <row r="103" spans="2:8" ht="14.55" customHeight="1" x14ac:dyDescent="0.2">
      <c r="B103" s="45">
        <v>79</v>
      </c>
      <c r="C103" s="68" t="s">
        <v>31</v>
      </c>
      <c r="D103" s="68"/>
      <c r="E103" s="36"/>
      <c r="F103" s="36"/>
      <c r="G103" s="29"/>
      <c r="H103" s="57">
        <f t="shared" si="1"/>
        <v>0</v>
      </c>
    </row>
    <row r="104" spans="2:8" ht="14.55" customHeight="1" x14ac:dyDescent="0.2">
      <c r="B104" s="45">
        <v>80</v>
      </c>
      <c r="C104" s="68" t="s">
        <v>33</v>
      </c>
      <c r="D104" s="68"/>
      <c r="E104" s="36"/>
      <c r="F104" s="36"/>
      <c r="G104" s="29"/>
      <c r="H104" s="57">
        <f t="shared" si="1"/>
        <v>0</v>
      </c>
    </row>
    <row r="105" spans="2:8" ht="14.55" customHeight="1" x14ac:dyDescent="0.2">
      <c r="B105" s="45">
        <v>81</v>
      </c>
      <c r="C105" s="68" t="s">
        <v>35</v>
      </c>
      <c r="D105" s="68"/>
      <c r="E105" s="36"/>
      <c r="F105" s="36"/>
      <c r="G105" s="29"/>
      <c r="H105" s="57">
        <f t="shared" si="1"/>
        <v>0</v>
      </c>
    </row>
    <row r="106" spans="2:8" ht="14.55" customHeight="1" x14ac:dyDescent="0.2">
      <c r="B106" s="45">
        <v>82</v>
      </c>
      <c r="C106" s="68" t="s">
        <v>39</v>
      </c>
      <c r="D106" s="68"/>
      <c r="E106" s="36"/>
      <c r="F106" s="36"/>
      <c r="G106" s="29"/>
      <c r="H106" s="57">
        <f t="shared" si="1"/>
        <v>0</v>
      </c>
    </row>
    <row r="107" spans="2:8" ht="14.55" customHeight="1" x14ac:dyDescent="0.2">
      <c r="B107" s="45">
        <v>83</v>
      </c>
      <c r="C107" s="68" t="s">
        <v>43</v>
      </c>
      <c r="D107" s="68"/>
      <c r="E107" s="36"/>
      <c r="F107" s="36"/>
      <c r="G107" s="29"/>
      <c r="H107" s="57">
        <f t="shared" si="1"/>
        <v>0</v>
      </c>
    </row>
    <row r="108" spans="2:8" ht="14.55" customHeight="1" x14ac:dyDescent="0.2">
      <c r="B108" s="45">
        <v>84</v>
      </c>
      <c r="C108" s="68" t="s">
        <v>45</v>
      </c>
      <c r="D108" s="68"/>
      <c r="E108" s="36"/>
      <c r="F108" s="36"/>
      <c r="G108" s="29"/>
      <c r="H108" s="57">
        <f t="shared" si="1"/>
        <v>0</v>
      </c>
    </row>
    <row r="109" spans="2:8" ht="14.55" customHeight="1" x14ac:dyDescent="0.2">
      <c r="B109" s="45">
        <v>85</v>
      </c>
      <c r="C109" s="68" t="s">
        <v>50</v>
      </c>
      <c r="D109" s="68"/>
      <c r="E109" s="36"/>
      <c r="F109" s="36"/>
      <c r="G109" s="29"/>
      <c r="H109" s="57">
        <f t="shared" si="1"/>
        <v>0</v>
      </c>
    </row>
    <row r="110" spans="2:8" ht="14.55" customHeight="1" x14ac:dyDescent="0.2">
      <c r="B110" s="45">
        <v>86</v>
      </c>
      <c r="C110" s="68" t="s">
        <v>179</v>
      </c>
      <c r="D110" s="68"/>
      <c r="E110" s="36"/>
      <c r="F110" s="36"/>
      <c r="G110" s="29"/>
      <c r="H110" s="57">
        <f t="shared" si="1"/>
        <v>0</v>
      </c>
    </row>
    <row r="111" spans="2:8" ht="14.55" customHeight="1" x14ac:dyDescent="0.2">
      <c r="B111" s="45">
        <v>87</v>
      </c>
      <c r="C111" s="68" t="s">
        <v>61</v>
      </c>
      <c r="D111" s="68"/>
      <c r="E111" s="36"/>
      <c r="F111" s="36"/>
      <c r="G111" s="29"/>
      <c r="H111" s="57">
        <f t="shared" si="1"/>
        <v>0</v>
      </c>
    </row>
    <row r="112" spans="2:8" ht="14.55" customHeight="1" x14ac:dyDescent="0.2">
      <c r="B112" s="45">
        <v>88</v>
      </c>
      <c r="C112" s="68" t="s">
        <v>67</v>
      </c>
      <c r="D112" s="68"/>
      <c r="E112" s="36"/>
      <c r="F112" s="36"/>
      <c r="G112" s="29"/>
      <c r="H112" s="57">
        <f t="shared" si="1"/>
        <v>0</v>
      </c>
    </row>
    <row r="113" spans="2:8" ht="14.55" customHeight="1" x14ac:dyDescent="0.2">
      <c r="B113" s="45">
        <v>89</v>
      </c>
      <c r="C113" s="68" t="s">
        <v>73</v>
      </c>
      <c r="D113" s="68"/>
      <c r="E113" s="36"/>
      <c r="F113" s="36"/>
      <c r="G113" s="29"/>
      <c r="H113" s="57">
        <f t="shared" si="1"/>
        <v>0</v>
      </c>
    </row>
    <row r="114" spans="2:8" ht="14.55" customHeight="1" thickBot="1" x14ac:dyDescent="0.25">
      <c r="B114" s="45">
        <v>90</v>
      </c>
      <c r="C114" s="68" t="s">
        <v>75</v>
      </c>
      <c r="D114" s="69"/>
      <c r="E114" s="36"/>
      <c r="F114" s="36"/>
      <c r="G114" s="29"/>
      <c r="H114" s="57">
        <f t="shared" si="1"/>
        <v>0</v>
      </c>
    </row>
    <row r="115" spans="2:8" ht="14.55" customHeight="1" thickBot="1" x14ac:dyDescent="0.25">
      <c r="B115" s="45">
        <v>91</v>
      </c>
      <c r="C115" s="34" t="s">
        <v>189</v>
      </c>
      <c r="D115" s="37"/>
      <c r="E115" s="36"/>
      <c r="F115" s="36"/>
      <c r="G115" s="29"/>
      <c r="H115" s="57">
        <f t="shared" si="1"/>
        <v>0</v>
      </c>
    </row>
    <row r="116" spans="2:8" ht="14.55" customHeight="1" thickBot="1" x14ac:dyDescent="0.25">
      <c r="B116" s="45">
        <v>92</v>
      </c>
      <c r="C116" s="34" t="s">
        <v>190</v>
      </c>
      <c r="D116" s="38"/>
      <c r="E116" s="36"/>
      <c r="F116" s="36"/>
      <c r="G116" s="29"/>
      <c r="H116" s="57">
        <f t="shared" si="1"/>
        <v>0</v>
      </c>
    </row>
    <row r="117" spans="2:8" ht="14.55" customHeight="1" thickBot="1" x14ac:dyDescent="0.25">
      <c r="B117" s="45">
        <v>93</v>
      </c>
      <c r="C117" s="34" t="s">
        <v>191</v>
      </c>
      <c r="D117" s="37"/>
      <c r="E117" s="36"/>
      <c r="F117" s="36"/>
      <c r="G117" s="29"/>
      <c r="H117" s="57">
        <f t="shared" si="1"/>
        <v>0</v>
      </c>
    </row>
    <row r="118" spans="2:8" ht="14.55" customHeight="1" thickBot="1" x14ac:dyDescent="0.25">
      <c r="B118" s="45">
        <v>94</v>
      </c>
      <c r="C118" s="34" t="s">
        <v>192</v>
      </c>
      <c r="D118" s="38"/>
      <c r="E118" s="36"/>
      <c r="F118" s="36"/>
      <c r="G118" s="29"/>
      <c r="H118" s="57">
        <f t="shared" si="1"/>
        <v>0</v>
      </c>
    </row>
    <row r="119" spans="2:8" ht="14.55" customHeight="1" thickBot="1" x14ac:dyDescent="0.25">
      <c r="B119" s="45">
        <v>95</v>
      </c>
      <c r="C119" s="34" t="s">
        <v>193</v>
      </c>
      <c r="D119" s="37"/>
      <c r="E119" s="36"/>
      <c r="F119" s="36"/>
      <c r="G119" s="29"/>
      <c r="H119" s="57">
        <f t="shared" si="1"/>
        <v>0</v>
      </c>
    </row>
    <row r="120" spans="2:8" ht="14.55" customHeight="1" thickBot="1" x14ac:dyDescent="0.25">
      <c r="B120" s="45">
        <v>96</v>
      </c>
      <c r="C120" s="34" t="s">
        <v>194</v>
      </c>
      <c r="D120" s="38"/>
      <c r="E120" s="36"/>
      <c r="F120" s="36"/>
      <c r="G120" s="29"/>
      <c r="H120" s="57">
        <f t="shared" si="1"/>
        <v>0</v>
      </c>
    </row>
    <row r="121" spans="2:8" ht="14.55" customHeight="1" thickBot="1" x14ac:dyDescent="0.25">
      <c r="B121" s="45">
        <v>97</v>
      </c>
      <c r="C121" s="34" t="s">
        <v>195</v>
      </c>
      <c r="D121" s="37"/>
      <c r="E121" s="36"/>
      <c r="F121" s="36"/>
      <c r="G121" s="29"/>
      <c r="H121" s="57">
        <f t="shared" si="1"/>
        <v>0</v>
      </c>
    </row>
    <row r="122" spans="2:8" ht="14.55" customHeight="1" thickBot="1" x14ac:dyDescent="0.25">
      <c r="B122" s="45">
        <v>98</v>
      </c>
      <c r="C122" s="34" t="s">
        <v>196</v>
      </c>
      <c r="D122" s="38"/>
      <c r="E122" s="36"/>
      <c r="F122" s="36"/>
      <c r="G122" s="29"/>
      <c r="H122" s="57">
        <f t="shared" si="1"/>
        <v>0</v>
      </c>
    </row>
    <row r="123" spans="2:8" ht="14.55" customHeight="1" thickBot="1" x14ac:dyDescent="0.25">
      <c r="B123" s="45">
        <v>99</v>
      </c>
      <c r="C123" s="34" t="s">
        <v>197</v>
      </c>
      <c r="D123" s="37"/>
      <c r="E123" s="36"/>
      <c r="F123" s="36"/>
      <c r="G123" s="29"/>
      <c r="H123" s="57">
        <f t="shared" si="1"/>
        <v>0</v>
      </c>
    </row>
    <row r="124" spans="2:8" ht="14.55" customHeight="1" thickBot="1" x14ac:dyDescent="0.25">
      <c r="B124" s="45">
        <v>100</v>
      </c>
      <c r="C124" s="34" t="s">
        <v>198</v>
      </c>
      <c r="D124" s="39"/>
      <c r="E124" s="36"/>
      <c r="F124" s="36"/>
      <c r="G124" s="29"/>
      <c r="H124" s="57">
        <f t="shared" si="1"/>
        <v>0</v>
      </c>
    </row>
  </sheetData>
  <sheetProtection algorithmName="SHA-512" hashValue="cV06nxIz5efgI7tjNBF0GNIOevUhHPMxh+SpkHet3X+GTJEycGqtUuScosE9biEWLm8W+aK5m9WSZXrJc9/WYQ==" saltValue="+fSBVYjWwH4HnnpIXr+UAg==" spinCount="100000" sheet="1" objects="1" scenarios="1"/>
  <autoFilter ref="A23:H23" xr:uid="{C3208447-D0BE-4786-BF0C-F7B425A4E445}">
    <filterColumn colId="1" showButton="0"/>
    <filterColumn colId="2" showButton="0"/>
  </autoFilter>
  <mergeCells count="95">
    <mergeCell ref="C29:D29"/>
    <mergeCell ref="C25:D25"/>
    <mergeCell ref="H22:H23"/>
    <mergeCell ref="E22:E23"/>
    <mergeCell ref="B22:D23"/>
    <mergeCell ref="F22:G22"/>
    <mergeCell ref="C24:D24"/>
    <mergeCell ref="C26:D26"/>
    <mergeCell ref="C27:D27"/>
    <mergeCell ref="C28:D28"/>
    <mergeCell ref="C95:D95"/>
    <mergeCell ref="C38:D38"/>
    <mergeCell ref="C37:D37"/>
    <mergeCell ref="C36:D36"/>
    <mergeCell ref="C34:D34"/>
    <mergeCell ref="C91:D91"/>
    <mergeCell ref="C48:D48"/>
    <mergeCell ref="C49:D49"/>
    <mergeCell ref="C50:D50"/>
    <mergeCell ref="C52:D52"/>
    <mergeCell ref="C51:D51"/>
    <mergeCell ref="C85:D85"/>
    <mergeCell ref="C87:D87"/>
    <mergeCell ref="C83:D83"/>
    <mergeCell ref="C84:D84"/>
    <mergeCell ref="C82:D82"/>
    <mergeCell ref="C33:D33"/>
    <mergeCell ref="C32:D32"/>
    <mergeCell ref="C31:D31"/>
    <mergeCell ref="C30:D30"/>
    <mergeCell ref="C80:D80"/>
    <mergeCell ref="C79:D79"/>
    <mergeCell ref="C40:D40"/>
    <mergeCell ref="C39:D39"/>
    <mergeCell ref="C53:D53"/>
    <mergeCell ref="C41:D41"/>
    <mergeCell ref="C42:D42"/>
    <mergeCell ref="C43:D43"/>
    <mergeCell ref="C44:D44"/>
    <mergeCell ref="C45:D45"/>
    <mergeCell ref="C46:D46"/>
    <mergeCell ref="C47:D47"/>
    <mergeCell ref="C97:D97"/>
    <mergeCell ref="C98:D98"/>
    <mergeCell ref="C81:D81"/>
    <mergeCell ref="C86:D86"/>
    <mergeCell ref="C114:D114"/>
    <mergeCell ref="C112:D112"/>
    <mergeCell ref="C113:D113"/>
    <mergeCell ref="C110:D110"/>
    <mergeCell ref="C111:D111"/>
    <mergeCell ref="C96:D96"/>
    <mergeCell ref="C93:D93"/>
    <mergeCell ref="C94:D94"/>
    <mergeCell ref="C90:D90"/>
    <mergeCell ref="C92:D92"/>
    <mergeCell ref="C88:D88"/>
    <mergeCell ref="C89:D89"/>
    <mergeCell ref="C103:D103"/>
    <mergeCell ref="C101:D101"/>
    <mergeCell ref="C99:D99"/>
    <mergeCell ref="C100:D100"/>
    <mergeCell ref="C102:D102"/>
    <mergeCell ref="C108:D108"/>
    <mergeCell ref="C109:D109"/>
    <mergeCell ref="C106:D106"/>
    <mergeCell ref="C107:D107"/>
    <mergeCell ref="C104:D104"/>
    <mergeCell ref="C105:D105"/>
    <mergeCell ref="C78:D78"/>
    <mergeCell ref="C66:D66"/>
    <mergeCell ref="C67:D67"/>
    <mergeCell ref="C68:D68"/>
    <mergeCell ref="C69:D69"/>
    <mergeCell ref="C71:D71"/>
    <mergeCell ref="C72:D72"/>
    <mergeCell ref="C73:D73"/>
    <mergeCell ref="C74:D74"/>
    <mergeCell ref="C75:D75"/>
    <mergeCell ref="C76:D76"/>
    <mergeCell ref="C77:D77"/>
    <mergeCell ref="C70:D70"/>
    <mergeCell ref="C35:D35"/>
    <mergeCell ref="C65:D65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</mergeCells>
  <phoneticPr fontId="1"/>
  <conditionalFormatting sqref="F25:F124">
    <cfRule type="expression" dxfId="15" priority="1">
      <formula>$E25-$F25&lt;0</formula>
    </cfRule>
  </conditionalFormatting>
  <conditionalFormatting sqref="G25:G91">
    <cfRule type="expression" dxfId="14" priority="2">
      <formula>$F25-$G25&lt;0</formula>
    </cfRule>
  </conditionalFormatting>
  <conditionalFormatting sqref="H25:O124">
    <cfRule type="expression" dxfId="13" priority="15">
      <formula>COLUMN()-COLUMN(#REF!)+1 &lt;= $F25</formula>
    </cfRule>
  </conditionalFormatting>
  <pageMargins left="0.70866141732283472" right="0.70866141732283472" top="0.74803149606299213" bottom="0.74803149606299213" header="0.31496062992125984" footer="0.31496062992125984"/>
  <pageSetup paperSize="9" scale="83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59844-CD00-435A-97AD-D40AB0B1FF93}">
  <sheetPr>
    <tabColor theme="9" tint="0.79998168889431442"/>
    <pageSetUpPr fitToPage="1"/>
  </sheetPr>
  <dimension ref="A1:J85"/>
  <sheetViews>
    <sheetView view="pageBreakPreview" topLeftCell="A21" zoomScale="85" zoomScaleNormal="100" zoomScaleSheetLayoutView="85" workbookViewId="0">
      <selection activeCell="F19" sqref="F19:J68"/>
    </sheetView>
  </sheetViews>
  <sheetFormatPr defaultRowHeight="13.2" x14ac:dyDescent="0.2"/>
  <cols>
    <col min="1" max="1" width="3.33203125" customWidth="1"/>
    <col min="2" max="2" width="4.109375" customWidth="1"/>
    <col min="3" max="3" width="26.44140625" customWidth="1"/>
    <col min="4" max="5" width="12.77734375" customWidth="1"/>
    <col min="6" max="10" width="13" customWidth="1"/>
  </cols>
  <sheetData>
    <row r="1" spans="1:10" ht="22.5" customHeight="1" thickBot="1" x14ac:dyDescent="0.25">
      <c r="H1" s="16" t="s">
        <v>0</v>
      </c>
      <c r="I1" s="83" t="str">
        <f>IF('指導者①　※必須'!G1="","※自動入力",'指導者①　※必須'!G1)</f>
        <v>※自動入力</v>
      </c>
      <c r="J1" s="84"/>
    </row>
    <row r="3" spans="1:10" ht="13.5" customHeight="1" x14ac:dyDescent="0.2">
      <c r="A3" s="33" t="s">
        <v>186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3.5" customHeight="1" x14ac:dyDescent="0.2">
      <c r="A4" s="14" t="s">
        <v>129</v>
      </c>
      <c r="B4" s="14"/>
      <c r="C4" s="14"/>
      <c r="D4" s="14"/>
      <c r="E4" s="14"/>
      <c r="F4" s="14"/>
    </row>
    <row r="5" spans="1:10" ht="13.5" customHeight="1" x14ac:dyDescent="0.2">
      <c r="B5" s="3" t="s">
        <v>132</v>
      </c>
      <c r="C5" s="13"/>
      <c r="D5" s="13"/>
      <c r="E5" s="13"/>
      <c r="F5" s="13"/>
      <c r="G5" s="13"/>
      <c r="H5" s="13"/>
      <c r="I5" s="13"/>
      <c r="J5" s="13"/>
    </row>
    <row r="6" spans="1:10" ht="13.5" customHeight="1" x14ac:dyDescent="0.2">
      <c r="B6" s="3"/>
      <c r="C6" s="13"/>
      <c r="D6" s="13"/>
      <c r="E6" s="13"/>
      <c r="F6" s="13"/>
      <c r="G6" s="13"/>
      <c r="H6" s="13"/>
      <c r="I6" s="13"/>
      <c r="J6" s="13"/>
    </row>
    <row r="7" spans="1:10" ht="13.5" customHeight="1" x14ac:dyDescent="0.2">
      <c r="A7" t="s">
        <v>127</v>
      </c>
      <c r="B7" s="3"/>
      <c r="C7" s="13"/>
      <c r="D7" s="13"/>
      <c r="E7" s="13"/>
      <c r="F7" s="13"/>
      <c r="G7" s="13"/>
      <c r="H7" s="13"/>
      <c r="I7" s="13"/>
      <c r="J7" s="13"/>
    </row>
    <row r="8" spans="1:10" ht="13.5" customHeight="1" x14ac:dyDescent="0.2">
      <c r="A8" s="2" t="s">
        <v>130</v>
      </c>
      <c r="B8" s="3" t="s">
        <v>212</v>
      </c>
      <c r="C8" s="13"/>
      <c r="D8" s="13"/>
      <c r="E8" s="13"/>
      <c r="F8" s="13"/>
      <c r="G8" s="13"/>
      <c r="H8" s="13"/>
      <c r="I8" s="13"/>
      <c r="J8" s="13"/>
    </row>
    <row r="9" spans="1:10" ht="13.5" customHeight="1" x14ac:dyDescent="0.2">
      <c r="A9" s="2" t="s">
        <v>130</v>
      </c>
      <c r="B9" s="3" t="s">
        <v>133</v>
      </c>
      <c r="C9" s="13"/>
      <c r="D9" s="13"/>
      <c r="E9" s="13"/>
      <c r="F9" s="13"/>
      <c r="G9" s="13"/>
      <c r="H9" s="13"/>
      <c r="I9" s="13"/>
      <c r="J9" s="13"/>
    </row>
    <row r="10" spans="1:10" ht="13.5" customHeight="1" x14ac:dyDescent="0.2">
      <c r="A10" s="31" t="s">
        <v>130</v>
      </c>
      <c r="B10" s="3" t="s">
        <v>220</v>
      </c>
      <c r="C10" s="3"/>
      <c r="D10" s="3"/>
      <c r="E10" s="3"/>
      <c r="F10" s="3"/>
      <c r="G10" s="3"/>
      <c r="H10" s="3"/>
      <c r="I10" s="3"/>
      <c r="J10" s="3"/>
    </row>
    <row r="11" spans="1:10" ht="13.5" customHeight="1" x14ac:dyDescent="0.2">
      <c r="A11" s="31"/>
      <c r="B11" s="9" t="s">
        <v>219</v>
      </c>
      <c r="C11" s="8"/>
      <c r="D11" s="8"/>
      <c r="E11" s="8"/>
      <c r="F11" s="8"/>
      <c r="G11" s="8"/>
      <c r="H11" s="8"/>
      <c r="I11" s="8"/>
      <c r="J11" s="8"/>
    </row>
    <row r="12" spans="1:10" ht="13.5" customHeight="1" x14ac:dyDescent="0.2">
      <c r="A12" s="31"/>
      <c r="B12" s="9" t="s">
        <v>221</v>
      </c>
      <c r="C12" s="8"/>
      <c r="D12" s="8"/>
      <c r="E12" s="8"/>
      <c r="F12" s="8"/>
      <c r="G12" s="8"/>
      <c r="H12" s="8"/>
      <c r="I12" s="8"/>
      <c r="J12" s="8"/>
    </row>
    <row r="13" spans="1:10" ht="13.5" customHeight="1" x14ac:dyDescent="0.2">
      <c r="A13" s="2" t="s">
        <v>130</v>
      </c>
      <c r="B13" s="3" t="s">
        <v>134</v>
      </c>
      <c r="C13" s="13"/>
      <c r="D13" s="13"/>
      <c r="E13" s="13"/>
      <c r="F13" s="13"/>
      <c r="G13" s="13"/>
      <c r="H13" s="13"/>
      <c r="I13" s="13"/>
      <c r="J13" s="13"/>
    </row>
    <row r="14" spans="1:10" ht="13.5" customHeight="1" x14ac:dyDescent="0.2">
      <c r="A14" s="2" t="s">
        <v>130</v>
      </c>
      <c r="B14" s="3" t="s">
        <v>152</v>
      </c>
      <c r="C14" s="13"/>
      <c r="D14" s="13"/>
      <c r="E14" s="13"/>
      <c r="F14" s="13"/>
      <c r="G14" s="13"/>
      <c r="H14" s="13"/>
      <c r="I14" s="13"/>
      <c r="J14" s="13"/>
    </row>
    <row r="15" spans="1:10" x14ac:dyDescent="0.2">
      <c r="B15" s="3"/>
      <c r="C15" s="13"/>
      <c r="D15" s="13"/>
      <c r="E15" s="13"/>
      <c r="F15" s="13"/>
      <c r="G15" s="13"/>
      <c r="H15" s="13"/>
      <c r="I15" s="13"/>
      <c r="J15" s="13"/>
    </row>
    <row r="16" spans="1:10" ht="25.5" customHeight="1" x14ac:dyDescent="0.2">
      <c r="B16" s="85" t="s">
        <v>121</v>
      </c>
      <c r="C16" s="85"/>
      <c r="D16" s="85" t="s">
        <v>122</v>
      </c>
      <c r="E16" s="86" t="s">
        <v>123</v>
      </c>
      <c r="F16" s="87" t="s">
        <v>97</v>
      </c>
      <c r="G16" s="87"/>
      <c r="H16" s="87"/>
      <c r="I16" s="87"/>
      <c r="J16" s="87"/>
    </row>
    <row r="17" spans="2:10" ht="23.55" customHeight="1" x14ac:dyDescent="0.2">
      <c r="B17" s="85"/>
      <c r="C17" s="85"/>
      <c r="D17" s="85"/>
      <c r="E17" s="86"/>
      <c r="F17" s="23" t="s">
        <v>86</v>
      </c>
      <c r="G17" s="23" t="s">
        <v>87</v>
      </c>
      <c r="H17" s="23" t="s">
        <v>88</v>
      </c>
      <c r="I17" s="23" t="s">
        <v>92</v>
      </c>
      <c r="J17" s="23" t="s">
        <v>93</v>
      </c>
    </row>
    <row r="18" spans="2:10" ht="15" customHeight="1" x14ac:dyDescent="0.2">
      <c r="B18" s="11" t="s">
        <v>96</v>
      </c>
      <c r="C18" s="20" t="s">
        <v>2</v>
      </c>
      <c r="D18" s="59" t="s">
        <v>102</v>
      </c>
      <c r="E18" s="60">
        <v>3</v>
      </c>
      <c r="F18" s="25" t="s">
        <v>103</v>
      </c>
      <c r="G18" s="25" t="s">
        <v>104</v>
      </c>
      <c r="H18" s="25" t="s">
        <v>105</v>
      </c>
      <c r="I18" s="25"/>
      <c r="J18" s="25"/>
    </row>
    <row r="19" spans="2:10" ht="15" customHeight="1" x14ac:dyDescent="0.2">
      <c r="B19" s="44">
        <v>1</v>
      </c>
      <c r="C19" s="4" t="s">
        <v>2</v>
      </c>
      <c r="D19" s="61">
        <f>VLOOKUP(C19,'指導者①　※必須'!$C$25:$F$124,4,FALSE)</f>
        <v>0</v>
      </c>
      <c r="E19" s="61">
        <f>VLOOKUP(C19,'指導者①　※必須'!$C$25:$G$124,5,FALSE)</f>
        <v>0</v>
      </c>
      <c r="F19" s="36"/>
      <c r="G19" s="53"/>
      <c r="H19" s="53"/>
      <c r="I19" s="53"/>
      <c r="J19" s="53"/>
    </row>
    <row r="20" spans="2:10" ht="15" customHeight="1" x14ac:dyDescent="0.2">
      <c r="B20" s="44">
        <v>2</v>
      </c>
      <c r="C20" s="4" t="s">
        <v>4</v>
      </c>
      <c r="D20" s="61">
        <f>VLOOKUP(C20,'指導者①　※必須'!$C$25:$F$124,4,FALSE)</f>
        <v>0</v>
      </c>
      <c r="E20" s="61">
        <f>VLOOKUP(C20,'指導者①　※必須'!$C$25:$G$124,5,FALSE)</f>
        <v>0</v>
      </c>
      <c r="F20" s="53"/>
      <c r="G20" s="53"/>
      <c r="H20" s="53"/>
      <c r="I20" s="53"/>
      <c r="J20" s="53"/>
    </row>
    <row r="21" spans="2:10" ht="15" customHeight="1" x14ac:dyDescent="0.2">
      <c r="B21" s="44">
        <v>3</v>
      </c>
      <c r="C21" s="4" t="s">
        <v>6</v>
      </c>
      <c r="D21" s="61">
        <f>VLOOKUP(C21,'指導者①　※必須'!$C$25:$F$124,4,FALSE)</f>
        <v>0</v>
      </c>
      <c r="E21" s="61">
        <f>VLOOKUP(C21,'指導者①　※必須'!$C$25:$G$124,5,FALSE)</f>
        <v>0</v>
      </c>
      <c r="F21" s="53"/>
      <c r="G21" s="53"/>
      <c r="H21" s="53"/>
      <c r="I21" s="53"/>
      <c r="J21" s="53"/>
    </row>
    <row r="22" spans="2:10" ht="15" customHeight="1" x14ac:dyDescent="0.2">
      <c r="B22" s="44">
        <v>4</v>
      </c>
      <c r="C22" s="4" t="s">
        <v>10</v>
      </c>
      <c r="D22" s="61">
        <f>VLOOKUP(C22,'指導者①　※必須'!$C$25:$F$124,4,FALSE)</f>
        <v>0</v>
      </c>
      <c r="E22" s="61">
        <f>VLOOKUP(C22,'指導者①　※必須'!$C$25:$G$124,5,FALSE)</f>
        <v>0</v>
      </c>
      <c r="F22" s="53"/>
      <c r="G22" s="53"/>
      <c r="H22" s="53"/>
      <c r="I22" s="53"/>
      <c r="J22" s="53"/>
    </row>
    <row r="23" spans="2:10" ht="15" customHeight="1" x14ac:dyDescent="0.2">
      <c r="B23" s="44">
        <v>5</v>
      </c>
      <c r="C23" s="4" t="s">
        <v>14</v>
      </c>
      <c r="D23" s="61">
        <f>VLOOKUP(C23,'指導者①　※必須'!$C$25:$F$124,4,FALSE)</f>
        <v>0</v>
      </c>
      <c r="E23" s="61">
        <f>VLOOKUP(C23,'指導者①　※必須'!$C$25:$G$124,5,FALSE)</f>
        <v>0</v>
      </c>
      <c r="F23" s="53"/>
      <c r="G23" s="53"/>
      <c r="H23" s="53"/>
      <c r="I23" s="53"/>
      <c r="J23" s="53"/>
    </row>
    <row r="24" spans="2:10" ht="15" customHeight="1" x14ac:dyDescent="0.2">
      <c r="B24" s="44">
        <v>6</v>
      </c>
      <c r="C24" s="4" t="s">
        <v>16</v>
      </c>
      <c r="D24" s="61">
        <f>VLOOKUP(C24,'指導者①　※必須'!$C$25:$F$124,4,FALSE)</f>
        <v>0</v>
      </c>
      <c r="E24" s="61">
        <f>VLOOKUP(C24,'指導者①　※必須'!$C$25:$G$124,5,FALSE)</f>
        <v>0</v>
      </c>
      <c r="F24" s="53"/>
      <c r="G24" s="53"/>
      <c r="H24" s="53"/>
      <c r="I24" s="53"/>
      <c r="J24" s="53"/>
    </row>
    <row r="25" spans="2:10" ht="15" customHeight="1" x14ac:dyDescent="0.2">
      <c r="B25" s="44">
        <v>7</v>
      </c>
      <c r="C25" s="4" t="s">
        <v>20</v>
      </c>
      <c r="D25" s="61">
        <f>VLOOKUP(C25,'指導者①　※必須'!$C$25:$F$124,4,FALSE)</f>
        <v>0</v>
      </c>
      <c r="E25" s="61">
        <f>VLOOKUP(C25,'指導者①　※必須'!$C$25:$G$124,5,FALSE)</f>
        <v>0</v>
      </c>
      <c r="F25" s="53"/>
      <c r="G25" s="53"/>
      <c r="H25" s="53"/>
      <c r="I25" s="53"/>
      <c r="J25" s="53"/>
    </row>
    <row r="26" spans="2:10" ht="15" customHeight="1" x14ac:dyDescent="0.2">
      <c r="B26" s="44">
        <v>8</v>
      </c>
      <c r="C26" s="4" t="s">
        <v>22</v>
      </c>
      <c r="D26" s="61">
        <f>VLOOKUP(C26,'指導者①　※必須'!$C$25:$F$124,4,FALSE)</f>
        <v>0</v>
      </c>
      <c r="E26" s="61">
        <f>VLOOKUP(C26,'指導者①　※必須'!$C$25:$G$124,5,FALSE)</f>
        <v>0</v>
      </c>
      <c r="F26" s="53"/>
      <c r="G26" s="53"/>
      <c r="H26" s="53"/>
      <c r="I26" s="53"/>
      <c r="J26" s="53"/>
    </row>
    <row r="27" spans="2:10" ht="15" customHeight="1" x14ac:dyDescent="0.2">
      <c r="B27" s="44">
        <v>9</v>
      </c>
      <c r="C27" s="4" t="s">
        <v>24</v>
      </c>
      <c r="D27" s="61">
        <f>VLOOKUP(C27,'指導者①　※必須'!$C$25:$F$124,4,FALSE)</f>
        <v>0</v>
      </c>
      <c r="E27" s="61">
        <f>VLOOKUP(C27,'指導者①　※必須'!$C$25:$G$124,5,FALSE)</f>
        <v>0</v>
      </c>
      <c r="F27" s="53"/>
      <c r="G27" s="53"/>
      <c r="H27" s="53"/>
      <c r="I27" s="53"/>
      <c r="J27" s="53"/>
    </row>
    <row r="28" spans="2:10" ht="15" customHeight="1" x14ac:dyDescent="0.2">
      <c r="B28" s="44">
        <v>10</v>
      </c>
      <c r="C28" s="4" t="s">
        <v>26</v>
      </c>
      <c r="D28" s="61">
        <f>VLOOKUP(C28,'指導者①　※必須'!$C$25:$F$124,4,FALSE)</f>
        <v>0</v>
      </c>
      <c r="E28" s="61">
        <f>VLOOKUP(C28,'指導者①　※必須'!$C$25:$G$124,5,FALSE)</f>
        <v>0</v>
      </c>
      <c r="F28" s="53"/>
      <c r="G28" s="53"/>
      <c r="H28" s="53"/>
      <c r="I28" s="53"/>
      <c r="J28" s="53"/>
    </row>
    <row r="29" spans="2:10" ht="15" customHeight="1" x14ac:dyDescent="0.2">
      <c r="B29" s="44">
        <v>11</v>
      </c>
      <c r="C29" s="4" t="s">
        <v>28</v>
      </c>
      <c r="D29" s="61">
        <f>VLOOKUP(C29,'指導者①　※必須'!$C$25:$F$124,4,FALSE)</f>
        <v>0</v>
      </c>
      <c r="E29" s="61">
        <f>VLOOKUP(C29,'指導者①　※必須'!$C$25:$G$124,5,FALSE)</f>
        <v>0</v>
      </c>
      <c r="F29" s="53"/>
      <c r="G29" s="53"/>
      <c r="H29" s="53"/>
      <c r="I29" s="53"/>
      <c r="J29" s="53"/>
    </row>
    <row r="30" spans="2:10" ht="15" customHeight="1" x14ac:dyDescent="0.2">
      <c r="B30" s="44">
        <v>12</v>
      </c>
      <c r="C30" s="4" t="s">
        <v>32</v>
      </c>
      <c r="D30" s="61">
        <f>VLOOKUP(C30,'指導者①　※必須'!$C$25:$F$124,4,FALSE)</f>
        <v>0</v>
      </c>
      <c r="E30" s="61">
        <f>VLOOKUP(C30,'指導者①　※必須'!$C$25:$G$124,5,FALSE)</f>
        <v>0</v>
      </c>
      <c r="F30" s="53"/>
      <c r="G30" s="53"/>
      <c r="H30" s="53"/>
      <c r="I30" s="53"/>
      <c r="J30" s="53"/>
    </row>
    <row r="31" spans="2:10" ht="15" customHeight="1" x14ac:dyDescent="0.2">
      <c r="B31" s="44">
        <v>13</v>
      </c>
      <c r="C31" s="4" t="s">
        <v>34</v>
      </c>
      <c r="D31" s="61">
        <f>VLOOKUP(C31,'指導者①　※必須'!$C$25:$F$124,4,FALSE)</f>
        <v>0</v>
      </c>
      <c r="E31" s="61">
        <f>VLOOKUP(C31,'指導者①　※必須'!$C$25:$G$124,5,FALSE)</f>
        <v>0</v>
      </c>
      <c r="F31" s="53"/>
      <c r="G31" s="53"/>
      <c r="H31" s="53"/>
      <c r="I31" s="53"/>
      <c r="J31" s="53"/>
    </row>
    <row r="32" spans="2:10" ht="15" customHeight="1" x14ac:dyDescent="0.2">
      <c r="B32" s="44">
        <v>14</v>
      </c>
      <c r="C32" s="4" t="s">
        <v>36</v>
      </c>
      <c r="D32" s="61">
        <f>VLOOKUP(C32,'指導者①　※必須'!$C$25:$F$124,4,FALSE)</f>
        <v>0</v>
      </c>
      <c r="E32" s="61">
        <f>VLOOKUP(C32,'指導者①　※必須'!$C$25:$G$124,5,FALSE)</f>
        <v>0</v>
      </c>
      <c r="F32" s="53"/>
      <c r="G32" s="53"/>
      <c r="H32" s="53"/>
      <c r="I32" s="53"/>
      <c r="J32" s="53"/>
    </row>
    <row r="33" spans="2:10" ht="15" customHeight="1" x14ac:dyDescent="0.2">
      <c r="B33" s="44">
        <v>15</v>
      </c>
      <c r="C33" s="4" t="s">
        <v>40</v>
      </c>
      <c r="D33" s="61">
        <f>VLOOKUP(C33,'指導者①　※必須'!$C$25:$F$124,4,FALSE)</f>
        <v>0</v>
      </c>
      <c r="E33" s="61">
        <f>VLOOKUP(C33,'指導者①　※必須'!$C$25:$G$124,5,FALSE)</f>
        <v>0</v>
      </c>
      <c r="F33" s="53"/>
      <c r="G33" s="53"/>
      <c r="H33" s="53"/>
      <c r="I33" s="53"/>
      <c r="J33" s="53"/>
    </row>
    <row r="34" spans="2:10" ht="15" customHeight="1" x14ac:dyDescent="0.2">
      <c r="B34" s="44">
        <v>16</v>
      </c>
      <c r="C34" s="4" t="s">
        <v>42</v>
      </c>
      <c r="D34" s="61">
        <f>VLOOKUP(C34,'指導者①　※必須'!$C$25:$F$124,4,FALSE)</f>
        <v>0</v>
      </c>
      <c r="E34" s="61">
        <f>VLOOKUP(C34,'指導者①　※必須'!$C$25:$G$124,5,FALSE)</f>
        <v>0</v>
      </c>
      <c r="F34" s="53"/>
      <c r="G34" s="53"/>
      <c r="H34" s="53"/>
      <c r="I34" s="53"/>
      <c r="J34" s="53"/>
    </row>
    <row r="35" spans="2:10" ht="15" customHeight="1" x14ac:dyDescent="0.2">
      <c r="B35" s="44">
        <v>17</v>
      </c>
      <c r="C35" s="4" t="s">
        <v>44</v>
      </c>
      <c r="D35" s="61">
        <f>VLOOKUP(C35,'指導者①　※必須'!$C$25:$F$124,4,FALSE)</f>
        <v>0</v>
      </c>
      <c r="E35" s="61">
        <f>VLOOKUP(C35,'指導者①　※必須'!$C$25:$G$124,5,FALSE)</f>
        <v>0</v>
      </c>
      <c r="F35" s="53"/>
      <c r="G35" s="53"/>
      <c r="H35" s="53"/>
      <c r="I35" s="53"/>
      <c r="J35" s="53"/>
    </row>
    <row r="36" spans="2:10" ht="15" customHeight="1" x14ac:dyDescent="0.2">
      <c r="B36" s="44">
        <v>18</v>
      </c>
      <c r="C36" s="4" t="s">
        <v>46</v>
      </c>
      <c r="D36" s="61">
        <f>VLOOKUP(C36,'指導者①　※必須'!$C$25:$F$124,4,FALSE)</f>
        <v>0</v>
      </c>
      <c r="E36" s="61">
        <f>VLOOKUP(C36,'指導者①　※必須'!$C$25:$G$124,5,FALSE)</f>
        <v>0</v>
      </c>
      <c r="F36" s="53"/>
      <c r="G36" s="53"/>
      <c r="H36" s="53"/>
      <c r="I36" s="53"/>
      <c r="J36" s="53"/>
    </row>
    <row r="37" spans="2:10" ht="15" customHeight="1" x14ac:dyDescent="0.2">
      <c r="B37" s="44">
        <v>19</v>
      </c>
      <c r="C37" s="4" t="s">
        <v>47</v>
      </c>
      <c r="D37" s="61">
        <f>VLOOKUP(C37,'指導者①　※必須'!$C$25:$F$124,4,FALSE)</f>
        <v>0</v>
      </c>
      <c r="E37" s="61">
        <f>VLOOKUP(C37,'指導者①　※必須'!$C$25:$G$124,5,FALSE)</f>
        <v>0</v>
      </c>
      <c r="F37" s="53"/>
      <c r="G37" s="53"/>
      <c r="H37" s="53"/>
      <c r="I37" s="53"/>
      <c r="J37" s="53"/>
    </row>
    <row r="38" spans="2:10" ht="15" customHeight="1" x14ac:dyDescent="0.2">
      <c r="B38" s="44">
        <v>20</v>
      </c>
      <c r="C38" s="4" t="s">
        <v>48</v>
      </c>
      <c r="D38" s="61">
        <f>VLOOKUP(C38,'指導者①　※必須'!$C$25:$F$124,4,FALSE)</f>
        <v>0</v>
      </c>
      <c r="E38" s="61">
        <f>VLOOKUP(C38,'指導者①　※必須'!$C$25:$G$124,5,FALSE)</f>
        <v>0</v>
      </c>
      <c r="F38" s="53"/>
      <c r="G38" s="53"/>
      <c r="H38" s="53"/>
      <c r="I38" s="53"/>
      <c r="J38" s="53"/>
    </row>
    <row r="39" spans="2:10" ht="15" customHeight="1" x14ac:dyDescent="0.2">
      <c r="B39" s="44">
        <v>21</v>
      </c>
      <c r="C39" s="4" t="s">
        <v>49</v>
      </c>
      <c r="D39" s="61">
        <f>VLOOKUP(C39,'指導者①　※必須'!$C$25:$F$124,4,FALSE)</f>
        <v>0</v>
      </c>
      <c r="E39" s="61">
        <f>VLOOKUP(C39,'指導者①　※必須'!$C$25:$G$124,5,FALSE)</f>
        <v>0</v>
      </c>
      <c r="F39" s="53"/>
      <c r="G39" s="53"/>
      <c r="H39" s="53"/>
      <c r="I39" s="53"/>
      <c r="J39" s="53"/>
    </row>
    <row r="40" spans="2:10" ht="15" customHeight="1" x14ac:dyDescent="0.2">
      <c r="B40" s="44">
        <v>22</v>
      </c>
      <c r="C40" s="4" t="s">
        <v>53</v>
      </c>
      <c r="D40" s="61">
        <f>VLOOKUP(C40,'指導者①　※必須'!$C$25:$F$124,4,FALSE)</f>
        <v>0</v>
      </c>
      <c r="E40" s="61">
        <f>VLOOKUP(C40,'指導者①　※必須'!$C$25:$G$124,5,FALSE)</f>
        <v>0</v>
      </c>
      <c r="F40" s="53"/>
      <c r="G40" s="53"/>
      <c r="H40" s="53"/>
      <c r="I40" s="53"/>
      <c r="J40" s="53"/>
    </row>
    <row r="41" spans="2:10" ht="15" customHeight="1" x14ac:dyDescent="0.2">
      <c r="B41" s="44">
        <v>23</v>
      </c>
      <c r="C41" s="4" t="s">
        <v>54</v>
      </c>
      <c r="D41" s="61">
        <f>VLOOKUP(C41,'指導者①　※必須'!$C$25:$F$124,4,FALSE)</f>
        <v>0</v>
      </c>
      <c r="E41" s="61">
        <f>VLOOKUP(C41,'指導者①　※必須'!$C$25:$G$124,5,FALSE)</f>
        <v>0</v>
      </c>
      <c r="F41" s="53"/>
      <c r="G41" s="53"/>
      <c r="H41" s="53"/>
      <c r="I41" s="53"/>
      <c r="J41" s="53"/>
    </row>
    <row r="42" spans="2:10" ht="15" customHeight="1" x14ac:dyDescent="0.2">
      <c r="B42" s="44">
        <v>24</v>
      </c>
      <c r="C42" s="4" t="s">
        <v>56</v>
      </c>
      <c r="D42" s="61">
        <f>VLOOKUP(C42,'指導者①　※必須'!$C$25:$F$124,4,FALSE)</f>
        <v>0</v>
      </c>
      <c r="E42" s="61">
        <f>VLOOKUP(C42,'指導者①　※必須'!$C$25:$G$124,5,FALSE)</f>
        <v>0</v>
      </c>
      <c r="F42" s="53"/>
      <c r="G42" s="53"/>
      <c r="H42" s="53"/>
      <c r="I42" s="53"/>
      <c r="J42" s="53"/>
    </row>
    <row r="43" spans="2:10" ht="15" customHeight="1" x14ac:dyDescent="0.2">
      <c r="B43" s="44">
        <v>25</v>
      </c>
      <c r="C43" s="4" t="s">
        <v>58</v>
      </c>
      <c r="D43" s="61">
        <f>VLOOKUP(C43,'指導者①　※必須'!$C$25:$F$124,4,FALSE)</f>
        <v>0</v>
      </c>
      <c r="E43" s="61">
        <f>VLOOKUP(C43,'指導者①　※必須'!$C$25:$G$124,5,FALSE)</f>
        <v>0</v>
      </c>
      <c r="F43" s="53"/>
      <c r="G43" s="53"/>
      <c r="H43" s="53"/>
      <c r="I43" s="53"/>
      <c r="J43" s="53"/>
    </row>
    <row r="44" spans="2:10" ht="15" customHeight="1" x14ac:dyDescent="0.2">
      <c r="B44" s="44">
        <v>26</v>
      </c>
      <c r="C44" s="4" t="s">
        <v>59</v>
      </c>
      <c r="D44" s="61">
        <f>VLOOKUP(C44,'指導者①　※必須'!$C$25:$F$124,4,FALSE)</f>
        <v>0</v>
      </c>
      <c r="E44" s="61">
        <f>VLOOKUP(C44,'指導者①　※必須'!$C$25:$G$124,5,FALSE)</f>
        <v>0</v>
      </c>
      <c r="F44" s="53"/>
      <c r="G44" s="53"/>
      <c r="H44" s="53"/>
      <c r="I44" s="53"/>
      <c r="J44" s="53"/>
    </row>
    <row r="45" spans="2:10" ht="15" customHeight="1" x14ac:dyDescent="0.2">
      <c r="B45" s="44">
        <v>27</v>
      </c>
      <c r="C45" s="4" t="s">
        <v>115</v>
      </c>
      <c r="D45" s="61">
        <f>VLOOKUP(C45,'指導者①　※必須'!$C$25:$F$124,4,FALSE)</f>
        <v>0</v>
      </c>
      <c r="E45" s="61">
        <f>VLOOKUP(C45,'指導者①　※必須'!$C$25:$G$124,5,FALSE)</f>
        <v>0</v>
      </c>
      <c r="F45" s="53"/>
      <c r="G45" s="53"/>
      <c r="H45" s="53"/>
      <c r="I45" s="53"/>
      <c r="J45" s="53"/>
    </row>
    <row r="46" spans="2:10" ht="15" customHeight="1" x14ac:dyDescent="0.2">
      <c r="B46" s="44">
        <v>28</v>
      </c>
      <c r="C46" s="4" t="s">
        <v>60</v>
      </c>
      <c r="D46" s="61">
        <f>VLOOKUP(C46,'指導者①　※必須'!$C$25:$F$124,4,FALSE)</f>
        <v>0</v>
      </c>
      <c r="E46" s="61">
        <f>VLOOKUP(C46,'指導者①　※必須'!$C$25:$G$124,5,FALSE)</f>
        <v>0</v>
      </c>
      <c r="F46" s="53"/>
      <c r="G46" s="53"/>
      <c r="H46" s="53"/>
      <c r="I46" s="53"/>
      <c r="J46" s="53"/>
    </row>
    <row r="47" spans="2:10" ht="15" customHeight="1" x14ac:dyDescent="0.2">
      <c r="B47" s="44">
        <v>29</v>
      </c>
      <c r="C47" s="4" t="s">
        <v>66</v>
      </c>
      <c r="D47" s="61">
        <f>VLOOKUP(C47,'指導者①　※必須'!$C$25:$F$124,4,FALSE)</f>
        <v>0</v>
      </c>
      <c r="E47" s="61">
        <f>VLOOKUP(C47,'指導者①　※必須'!$C$25:$G$124,5,FALSE)</f>
        <v>0</v>
      </c>
      <c r="F47" s="53"/>
      <c r="G47" s="53"/>
      <c r="H47" s="53"/>
      <c r="I47" s="53"/>
      <c r="J47" s="53"/>
    </row>
    <row r="48" spans="2:10" ht="15" customHeight="1" x14ac:dyDescent="0.2">
      <c r="B48" s="44">
        <v>30</v>
      </c>
      <c r="C48" s="4" t="s">
        <v>68</v>
      </c>
      <c r="D48" s="61">
        <f>VLOOKUP(C48,'指導者①　※必須'!$C$25:$F$124,4,FALSE)</f>
        <v>0</v>
      </c>
      <c r="E48" s="61">
        <f>VLOOKUP(C48,'指導者①　※必須'!$C$25:$G$124,5,FALSE)</f>
        <v>0</v>
      </c>
      <c r="F48" s="53"/>
      <c r="G48" s="53"/>
      <c r="H48" s="53"/>
      <c r="I48" s="53"/>
      <c r="J48" s="53"/>
    </row>
    <row r="49" spans="2:10" ht="15" customHeight="1" x14ac:dyDescent="0.2">
      <c r="B49" s="44">
        <v>31</v>
      </c>
      <c r="C49" s="4" t="s">
        <v>70</v>
      </c>
      <c r="D49" s="61">
        <f>VLOOKUP(C49,'指導者①　※必須'!$C$25:$F$124,4,FALSE)</f>
        <v>0</v>
      </c>
      <c r="E49" s="61">
        <f>VLOOKUP(C49,'指導者①　※必須'!$C$25:$G$124,5,FALSE)</f>
        <v>0</v>
      </c>
      <c r="F49" s="53"/>
      <c r="G49" s="53"/>
      <c r="H49" s="53"/>
      <c r="I49" s="53"/>
      <c r="J49" s="53"/>
    </row>
    <row r="50" spans="2:10" ht="15" customHeight="1" x14ac:dyDescent="0.2">
      <c r="B50" s="44">
        <v>32</v>
      </c>
      <c r="C50" s="4" t="s">
        <v>74</v>
      </c>
      <c r="D50" s="61">
        <f>VLOOKUP(C50,'指導者①　※必須'!$C$25:$F$124,4,FALSE)</f>
        <v>0</v>
      </c>
      <c r="E50" s="61">
        <f>VLOOKUP(C50,'指導者①　※必須'!$C$25:$G$124,5,FALSE)</f>
        <v>0</v>
      </c>
      <c r="F50" s="53"/>
      <c r="G50" s="53"/>
      <c r="H50" s="53"/>
      <c r="I50" s="53"/>
      <c r="J50" s="53"/>
    </row>
    <row r="51" spans="2:10" ht="15" customHeight="1" x14ac:dyDescent="0.2">
      <c r="B51" s="44">
        <v>33</v>
      </c>
      <c r="C51" s="4" t="s">
        <v>76</v>
      </c>
      <c r="D51" s="61">
        <f>VLOOKUP(C51,'指導者①　※必須'!$C$25:$F$124,4,FALSE)</f>
        <v>0</v>
      </c>
      <c r="E51" s="61">
        <f>VLOOKUP(C51,'指導者①　※必須'!$C$25:$G$124,5,FALSE)</f>
        <v>0</v>
      </c>
      <c r="F51" s="53"/>
      <c r="G51" s="53"/>
      <c r="H51" s="53"/>
      <c r="I51" s="53"/>
      <c r="J51" s="53"/>
    </row>
    <row r="52" spans="2:10" ht="15" customHeight="1" x14ac:dyDescent="0.2">
      <c r="B52" s="44">
        <v>34</v>
      </c>
      <c r="C52" s="4" t="s">
        <v>77</v>
      </c>
      <c r="D52" s="61">
        <f>VLOOKUP(C52,'指導者①　※必須'!$C$25:$F$124,4,FALSE)</f>
        <v>0</v>
      </c>
      <c r="E52" s="61">
        <f>VLOOKUP(C52,'指導者①　※必須'!$C$25:$G$124,5,FALSE)</f>
        <v>0</v>
      </c>
      <c r="F52" s="53"/>
      <c r="G52" s="53"/>
      <c r="H52" s="53"/>
      <c r="I52" s="53"/>
      <c r="J52" s="53"/>
    </row>
    <row r="53" spans="2:10" ht="15" customHeight="1" x14ac:dyDescent="0.2">
      <c r="B53" s="44">
        <v>35</v>
      </c>
      <c r="C53" s="4" t="s">
        <v>78</v>
      </c>
      <c r="D53" s="61">
        <f>VLOOKUP(C53,'指導者①　※必須'!$C$25:$F$124,4,FALSE)</f>
        <v>0</v>
      </c>
      <c r="E53" s="61">
        <f>VLOOKUP(C53,'指導者①　※必須'!$C$25:$G$124,5,FALSE)</f>
        <v>0</v>
      </c>
      <c r="F53" s="53"/>
      <c r="G53" s="53"/>
      <c r="H53" s="53"/>
      <c r="I53" s="53"/>
      <c r="J53" s="53"/>
    </row>
    <row r="54" spans="2:10" ht="15" customHeight="1" x14ac:dyDescent="0.2">
      <c r="B54" s="44">
        <v>36</v>
      </c>
      <c r="C54" s="4" t="s">
        <v>81</v>
      </c>
      <c r="D54" s="61">
        <f>VLOOKUP(C54,'指導者①　※必須'!$C$25:$F$124,4,FALSE)</f>
        <v>0</v>
      </c>
      <c r="E54" s="61">
        <f>VLOOKUP(C54,'指導者①　※必須'!$C$25:$G$124,5,FALSE)</f>
        <v>0</v>
      </c>
      <c r="F54" s="53"/>
      <c r="G54" s="53"/>
      <c r="H54" s="53"/>
      <c r="I54" s="53"/>
      <c r="J54" s="53"/>
    </row>
    <row r="55" spans="2:10" ht="15" customHeight="1" x14ac:dyDescent="0.2">
      <c r="B55" s="44">
        <v>37</v>
      </c>
      <c r="C55" s="4" t="s">
        <v>82</v>
      </c>
      <c r="D55" s="61">
        <f>VLOOKUP(C55,'指導者①　※必須'!$C$25:$F$124,4,FALSE)</f>
        <v>0</v>
      </c>
      <c r="E55" s="61">
        <f>VLOOKUP(C55,'指導者①　※必須'!$C$25:$G$124,5,FALSE)</f>
        <v>0</v>
      </c>
      <c r="F55" s="53"/>
      <c r="G55" s="53"/>
      <c r="H55" s="53"/>
      <c r="I55" s="53"/>
      <c r="J55" s="53"/>
    </row>
    <row r="56" spans="2:10" ht="15" customHeight="1" x14ac:dyDescent="0.2">
      <c r="B56" s="44">
        <v>38</v>
      </c>
      <c r="C56" s="4" t="s">
        <v>83</v>
      </c>
      <c r="D56" s="61">
        <f>VLOOKUP(C56,'指導者①　※必須'!$C$25:$F$124,4,FALSE)</f>
        <v>0</v>
      </c>
      <c r="E56" s="61">
        <f>VLOOKUP(C56,'指導者①　※必須'!$C$25:$G$124,5,FALSE)</f>
        <v>0</v>
      </c>
      <c r="F56" s="53"/>
      <c r="G56" s="53"/>
      <c r="H56" s="53"/>
      <c r="I56" s="53"/>
      <c r="J56" s="53"/>
    </row>
    <row r="57" spans="2:10" ht="15" customHeight="1" x14ac:dyDescent="0.2">
      <c r="B57" s="44">
        <v>39</v>
      </c>
      <c r="C57" s="4" t="s">
        <v>84</v>
      </c>
      <c r="D57" s="61">
        <f>VLOOKUP(C57,'指導者①　※必須'!$C$25:$F$124,4,FALSE)</f>
        <v>0</v>
      </c>
      <c r="E57" s="61">
        <f>VLOOKUP(C57,'指導者①　※必須'!$C$25:$G$124,5,FALSE)</f>
        <v>0</v>
      </c>
      <c r="F57" s="53"/>
      <c r="G57" s="53"/>
      <c r="H57" s="53"/>
      <c r="I57" s="53"/>
      <c r="J57" s="53"/>
    </row>
    <row r="58" spans="2:10" ht="15" customHeight="1" x14ac:dyDescent="0.2">
      <c r="B58" s="44">
        <v>40</v>
      </c>
      <c r="C58" s="4" t="s">
        <v>3</v>
      </c>
      <c r="D58" s="61">
        <f>VLOOKUP(C58,'指導者①　※必須'!$C$25:$F$124,4,FALSE)</f>
        <v>0</v>
      </c>
      <c r="E58" s="61">
        <f>VLOOKUP(C58,'指導者①　※必須'!$C$25:$G$124,5,FALSE)</f>
        <v>0</v>
      </c>
      <c r="F58" s="53"/>
      <c r="G58" s="53"/>
      <c r="H58" s="53"/>
      <c r="I58" s="53"/>
      <c r="J58" s="53"/>
    </row>
    <row r="59" spans="2:10" ht="15" customHeight="1" x14ac:dyDescent="0.2">
      <c r="B59" s="44">
        <v>41</v>
      </c>
      <c r="C59" s="4" t="s">
        <v>5</v>
      </c>
      <c r="D59" s="61">
        <f>VLOOKUP(C59,'指導者①　※必須'!$C$25:$F$124,4,FALSE)</f>
        <v>0</v>
      </c>
      <c r="E59" s="61">
        <f>VLOOKUP(C59,'指導者①　※必須'!$C$25:$G$124,5,FALSE)</f>
        <v>0</v>
      </c>
      <c r="F59" s="53"/>
      <c r="G59" s="53"/>
      <c r="H59" s="53"/>
      <c r="I59" s="53"/>
      <c r="J59" s="53"/>
    </row>
    <row r="60" spans="2:10" ht="15" customHeight="1" x14ac:dyDescent="0.2">
      <c r="B60" s="44">
        <v>42</v>
      </c>
      <c r="C60" s="4" t="s">
        <v>7</v>
      </c>
      <c r="D60" s="61">
        <f>VLOOKUP(C60,'指導者①　※必須'!$C$25:$F$124,4,FALSE)</f>
        <v>0</v>
      </c>
      <c r="E60" s="61">
        <f>VLOOKUP(C60,'指導者①　※必須'!$C$25:$G$124,5,FALSE)</f>
        <v>0</v>
      </c>
      <c r="F60" s="53"/>
      <c r="G60" s="53"/>
      <c r="H60" s="53"/>
      <c r="I60" s="53"/>
      <c r="J60" s="53"/>
    </row>
    <row r="61" spans="2:10" ht="15" customHeight="1" x14ac:dyDescent="0.2">
      <c r="B61" s="44">
        <v>43</v>
      </c>
      <c r="C61" s="4" t="s">
        <v>9</v>
      </c>
      <c r="D61" s="61">
        <f>VLOOKUP(C61,'指導者①　※必須'!$C$25:$F$124,4,FALSE)</f>
        <v>0</v>
      </c>
      <c r="E61" s="61">
        <f>VLOOKUP(C61,'指導者①　※必須'!$C$25:$G$124,5,FALSE)</f>
        <v>0</v>
      </c>
      <c r="F61" s="53"/>
      <c r="G61" s="53"/>
      <c r="H61" s="53"/>
      <c r="I61" s="53"/>
      <c r="J61" s="53"/>
    </row>
    <row r="62" spans="2:10" ht="15" customHeight="1" x14ac:dyDescent="0.2">
      <c r="B62" s="44">
        <v>44</v>
      </c>
      <c r="C62" s="4" t="s">
        <v>11</v>
      </c>
      <c r="D62" s="61">
        <f>VLOOKUP(C62,'指導者①　※必須'!$C$25:$F$124,4,FALSE)</f>
        <v>0</v>
      </c>
      <c r="E62" s="61">
        <f>VLOOKUP(C62,'指導者①　※必須'!$C$25:$G$124,5,FALSE)</f>
        <v>0</v>
      </c>
      <c r="F62" s="53"/>
      <c r="G62" s="53"/>
      <c r="H62" s="53"/>
      <c r="I62" s="53"/>
      <c r="J62" s="53"/>
    </row>
    <row r="63" spans="2:10" ht="15" customHeight="1" x14ac:dyDescent="0.2">
      <c r="B63" s="44">
        <v>45</v>
      </c>
      <c r="C63" s="4" t="s">
        <v>13</v>
      </c>
      <c r="D63" s="61">
        <f>VLOOKUP(C63,'指導者①　※必須'!$C$25:$F$124,4,FALSE)</f>
        <v>0</v>
      </c>
      <c r="E63" s="61">
        <f>VLOOKUP(C63,'指導者①　※必須'!$C$25:$G$124,5,FALSE)</f>
        <v>0</v>
      </c>
      <c r="F63" s="53"/>
      <c r="G63" s="53"/>
      <c r="H63" s="53"/>
      <c r="I63" s="53"/>
      <c r="J63" s="53"/>
    </row>
    <row r="64" spans="2:10" ht="15" customHeight="1" x14ac:dyDescent="0.2">
      <c r="B64" s="44">
        <v>46</v>
      </c>
      <c r="C64" s="4" t="s">
        <v>116</v>
      </c>
      <c r="D64" s="61">
        <f>VLOOKUP(C64,'指導者①　※必須'!$C$25:$F$124,4,FALSE)</f>
        <v>0</v>
      </c>
      <c r="E64" s="61">
        <f>VLOOKUP(C64,'指導者①　※必須'!$C$25:$G$124,5,FALSE)</f>
        <v>0</v>
      </c>
      <c r="F64" s="53"/>
      <c r="G64" s="53"/>
      <c r="H64" s="53"/>
      <c r="I64" s="53"/>
      <c r="J64" s="53"/>
    </row>
    <row r="65" spans="2:10" ht="15.45" customHeight="1" x14ac:dyDescent="0.2">
      <c r="B65" s="44">
        <v>47</v>
      </c>
      <c r="C65" s="4" t="s">
        <v>15</v>
      </c>
      <c r="D65" s="61">
        <f>VLOOKUP(C65,'指導者①　※必須'!$C$25:$F$124,4,FALSE)</f>
        <v>0</v>
      </c>
      <c r="E65" s="61">
        <f>VLOOKUP(C65,'指導者①　※必須'!$C$25:$G$124,5,FALSE)</f>
        <v>0</v>
      </c>
      <c r="F65" s="53"/>
      <c r="G65" s="53"/>
      <c r="H65" s="53"/>
      <c r="I65" s="53"/>
      <c r="J65" s="53"/>
    </row>
    <row r="66" spans="2:10" ht="15.45" customHeight="1" x14ac:dyDescent="0.2">
      <c r="B66" s="44">
        <v>48</v>
      </c>
      <c r="C66" s="4" t="s">
        <v>17</v>
      </c>
      <c r="D66" s="61">
        <f>VLOOKUP(C66,'指導者①　※必須'!$C$25:$F$124,4,FALSE)</f>
        <v>0</v>
      </c>
      <c r="E66" s="61">
        <f>VLOOKUP(C66,'指導者①　※必須'!$C$25:$G$124,5,FALSE)</f>
        <v>0</v>
      </c>
      <c r="F66" s="53"/>
      <c r="G66" s="53"/>
      <c r="H66" s="53"/>
      <c r="I66" s="53"/>
      <c r="J66" s="53"/>
    </row>
    <row r="67" spans="2:10" ht="15.45" customHeight="1" x14ac:dyDescent="0.2">
      <c r="B67" s="44">
        <v>49</v>
      </c>
      <c r="C67" s="4" t="s">
        <v>19</v>
      </c>
      <c r="D67" s="61">
        <f>VLOOKUP(C67,'指導者①　※必須'!$C$25:$F$124,4,FALSE)</f>
        <v>0</v>
      </c>
      <c r="E67" s="61">
        <f>VLOOKUP(C67,'指導者①　※必須'!$C$25:$G$124,5,FALSE)</f>
        <v>0</v>
      </c>
      <c r="F67" s="53"/>
      <c r="G67" s="53"/>
      <c r="H67" s="53"/>
      <c r="I67" s="53"/>
      <c r="J67" s="53"/>
    </row>
    <row r="68" spans="2:10" ht="15.45" customHeight="1" x14ac:dyDescent="0.2">
      <c r="B68" s="44">
        <v>50</v>
      </c>
      <c r="C68" s="4" t="s">
        <v>21</v>
      </c>
      <c r="D68" s="61">
        <f>VLOOKUP(C68,'指導者①　※必須'!$C$25:$F$124,4,FALSE)</f>
        <v>0</v>
      </c>
      <c r="E68" s="61">
        <f>VLOOKUP(C68,'指導者①　※必須'!$C$25:$G$124,5,FALSE)</f>
        <v>0</v>
      </c>
      <c r="F68" s="53"/>
      <c r="G68" s="53"/>
      <c r="H68" s="53"/>
      <c r="I68" s="53"/>
      <c r="J68" s="53"/>
    </row>
    <row r="69" spans="2:10" ht="15.45" customHeight="1" x14ac:dyDescent="0.2">
      <c r="B69" s="44">
        <v>51</v>
      </c>
      <c r="C69" s="4" t="s">
        <v>23</v>
      </c>
      <c r="D69" s="61">
        <f>VLOOKUP(C69,'指導者①　※必須'!$C$25:$F$124,4,FALSE)</f>
        <v>0</v>
      </c>
      <c r="E69" s="61">
        <f>VLOOKUP(C69,'指導者①　※必須'!$C$25:$G$124,5,FALSE)</f>
        <v>0</v>
      </c>
      <c r="F69" s="53"/>
      <c r="G69" s="53"/>
      <c r="H69" s="53"/>
      <c r="I69" s="53"/>
      <c r="J69" s="53"/>
    </row>
    <row r="70" spans="2:10" ht="15.45" customHeight="1" x14ac:dyDescent="0.2">
      <c r="B70" s="44">
        <v>52</v>
      </c>
      <c r="C70" s="4" t="s">
        <v>25</v>
      </c>
      <c r="D70" s="61">
        <f>VLOOKUP(C70,'指導者①　※必須'!$C$25:$F$124,4,FALSE)</f>
        <v>0</v>
      </c>
      <c r="E70" s="61">
        <f>VLOOKUP(C70,'指導者①　※必須'!$C$25:$G$124,5,FALSE)</f>
        <v>0</v>
      </c>
      <c r="F70" s="53"/>
      <c r="G70" s="53"/>
      <c r="H70" s="53"/>
      <c r="I70" s="53"/>
      <c r="J70" s="53"/>
    </row>
    <row r="71" spans="2:10" ht="15.45" customHeight="1" x14ac:dyDescent="0.2">
      <c r="B71" s="44">
        <v>53</v>
      </c>
      <c r="C71" s="4" t="s">
        <v>27</v>
      </c>
      <c r="D71" s="61">
        <f>VLOOKUP(C71,'指導者①　※必須'!$C$25:$F$124,4,FALSE)</f>
        <v>0</v>
      </c>
      <c r="E71" s="61">
        <f>VLOOKUP(C71,'指導者①　※必須'!$C$25:$G$124,5,FALSE)</f>
        <v>0</v>
      </c>
      <c r="F71" s="53"/>
      <c r="G71" s="53"/>
      <c r="H71" s="53"/>
      <c r="I71" s="53"/>
      <c r="J71" s="53"/>
    </row>
    <row r="72" spans="2:10" ht="15.45" customHeight="1" x14ac:dyDescent="0.2">
      <c r="B72" s="44">
        <v>54</v>
      </c>
      <c r="C72" s="4" t="s">
        <v>29</v>
      </c>
      <c r="D72" s="61">
        <f>VLOOKUP(C72,'指導者①　※必須'!$C$25:$F$124,4,FALSE)</f>
        <v>0</v>
      </c>
      <c r="E72" s="61">
        <f>VLOOKUP(C72,'指導者①　※必須'!$C$25:$G$124,5,FALSE)</f>
        <v>0</v>
      </c>
      <c r="F72" s="53"/>
      <c r="G72" s="53"/>
      <c r="H72" s="53"/>
      <c r="I72" s="53"/>
      <c r="J72" s="53"/>
    </row>
    <row r="73" spans="2:10" ht="15.45" customHeight="1" x14ac:dyDescent="0.2">
      <c r="B73" s="44">
        <v>55</v>
      </c>
      <c r="C73" s="4" t="s">
        <v>37</v>
      </c>
      <c r="D73" s="61">
        <f>VLOOKUP(C73,'指導者①　※必須'!$C$25:$F$124,4,FALSE)</f>
        <v>0</v>
      </c>
      <c r="E73" s="61">
        <f>VLOOKUP(C73,'指導者①　※必須'!$C$25:$G$124,5,FALSE)</f>
        <v>0</v>
      </c>
      <c r="F73" s="53"/>
      <c r="G73" s="53"/>
      <c r="H73" s="53"/>
      <c r="I73" s="53"/>
      <c r="J73" s="53"/>
    </row>
    <row r="74" spans="2:10" ht="15.45" customHeight="1" x14ac:dyDescent="0.2">
      <c r="B74" s="44">
        <v>56</v>
      </c>
      <c r="C74" s="4" t="s">
        <v>41</v>
      </c>
      <c r="D74" s="61">
        <f>VLOOKUP(C74,'指導者①　※必須'!$C$25:$F$124,4,FALSE)</f>
        <v>0</v>
      </c>
      <c r="E74" s="61">
        <f>VLOOKUP(C74,'指導者①　※必須'!$C$25:$G$124,5,FALSE)</f>
        <v>0</v>
      </c>
      <c r="F74" s="53"/>
      <c r="G74" s="53"/>
      <c r="H74" s="53"/>
      <c r="I74" s="53"/>
      <c r="J74" s="53"/>
    </row>
    <row r="75" spans="2:10" ht="15.45" customHeight="1" x14ac:dyDescent="0.2">
      <c r="B75" s="44">
        <v>57</v>
      </c>
      <c r="C75" s="4" t="s">
        <v>117</v>
      </c>
      <c r="D75" s="61">
        <f>VLOOKUP(C75,'指導者①　※必須'!$C$25:$F$124,4,FALSE)</f>
        <v>0</v>
      </c>
      <c r="E75" s="61">
        <f>VLOOKUP(C75,'指導者①　※必須'!$C$25:$G$124,5,FALSE)</f>
        <v>0</v>
      </c>
      <c r="F75" s="53"/>
      <c r="G75" s="53"/>
      <c r="H75" s="53"/>
      <c r="I75" s="53"/>
      <c r="J75" s="53"/>
    </row>
    <row r="76" spans="2:10" ht="15.45" customHeight="1" x14ac:dyDescent="0.2">
      <c r="B76" s="44">
        <v>58</v>
      </c>
      <c r="C76" s="4" t="s">
        <v>52</v>
      </c>
      <c r="D76" s="61">
        <f>VLOOKUP(C76,'指導者①　※必須'!$C$25:$F$124,4,FALSE)</f>
        <v>0</v>
      </c>
      <c r="E76" s="61">
        <f>VLOOKUP(C76,'指導者①　※必須'!$C$25:$G$124,5,FALSE)</f>
        <v>0</v>
      </c>
      <c r="F76" s="53"/>
      <c r="G76" s="53"/>
      <c r="H76" s="53"/>
      <c r="I76" s="53"/>
      <c r="J76" s="53"/>
    </row>
    <row r="77" spans="2:10" ht="15.45" customHeight="1" x14ac:dyDescent="0.2">
      <c r="B77" s="44">
        <v>59</v>
      </c>
      <c r="C77" s="4" t="s">
        <v>55</v>
      </c>
      <c r="D77" s="61">
        <f>VLOOKUP(C77,'指導者①　※必須'!$C$25:$F$124,4,FALSE)</f>
        <v>0</v>
      </c>
      <c r="E77" s="61">
        <f>VLOOKUP(C77,'指導者①　※必須'!$C$25:$G$124,5,FALSE)</f>
        <v>0</v>
      </c>
      <c r="F77" s="53"/>
      <c r="G77" s="53"/>
      <c r="H77" s="53"/>
      <c r="I77" s="53"/>
      <c r="J77" s="53"/>
    </row>
    <row r="78" spans="2:10" ht="15.45" customHeight="1" x14ac:dyDescent="0.2">
      <c r="B78" s="44">
        <v>60</v>
      </c>
      <c r="C78" s="4" t="s">
        <v>57</v>
      </c>
      <c r="D78" s="61">
        <f>VLOOKUP(C78,'指導者①　※必須'!$C$25:$F$124,4,FALSE)</f>
        <v>0</v>
      </c>
      <c r="E78" s="61">
        <f>VLOOKUP(C78,'指導者①　※必須'!$C$25:$G$124,5,FALSE)</f>
        <v>0</v>
      </c>
      <c r="F78" s="53"/>
      <c r="G78" s="53"/>
      <c r="H78" s="53"/>
      <c r="I78" s="53"/>
      <c r="J78" s="53"/>
    </row>
    <row r="79" spans="2:10" ht="15.45" customHeight="1" x14ac:dyDescent="0.2">
      <c r="B79" s="44">
        <v>61</v>
      </c>
      <c r="C79" s="4" t="s">
        <v>200</v>
      </c>
      <c r="D79" s="61">
        <f>VLOOKUP(C79,'指導者①　※必須'!$C$25:$F$124,4,FALSE)</f>
        <v>0</v>
      </c>
      <c r="E79" s="61">
        <f>VLOOKUP(C79,'指導者①　※必須'!$C$25:$G$124,5,FALSE)</f>
        <v>0</v>
      </c>
      <c r="F79" s="53"/>
      <c r="G79" s="53"/>
      <c r="H79" s="53"/>
      <c r="I79" s="53"/>
      <c r="J79" s="53"/>
    </row>
    <row r="80" spans="2:10" ht="15.45" customHeight="1" x14ac:dyDescent="0.2">
      <c r="B80" s="44">
        <v>62</v>
      </c>
      <c r="C80" s="4" t="s">
        <v>119</v>
      </c>
      <c r="D80" s="61">
        <f>VLOOKUP(C80,'指導者①　※必須'!$C$25:$F$124,4,FALSE)</f>
        <v>0</v>
      </c>
      <c r="E80" s="61">
        <f>VLOOKUP(C80,'指導者①　※必須'!$C$25:$G$124,5,FALSE)</f>
        <v>0</v>
      </c>
      <c r="F80" s="53"/>
      <c r="G80" s="53"/>
      <c r="H80" s="53"/>
      <c r="I80" s="53"/>
      <c r="J80" s="53"/>
    </row>
    <row r="81" spans="2:10" ht="15.45" customHeight="1" x14ac:dyDescent="0.2">
      <c r="B81" s="44">
        <v>63</v>
      </c>
      <c r="C81" s="4" t="s">
        <v>63</v>
      </c>
      <c r="D81" s="61">
        <f>VLOOKUP(C81,'指導者①　※必須'!$C$25:$F$124,4,FALSE)</f>
        <v>0</v>
      </c>
      <c r="E81" s="61">
        <f>VLOOKUP(C81,'指導者①　※必須'!$C$25:$G$124,5,FALSE)</f>
        <v>0</v>
      </c>
      <c r="F81" s="53"/>
      <c r="G81" s="53"/>
      <c r="H81" s="53"/>
      <c r="I81" s="53"/>
      <c r="J81" s="53"/>
    </row>
    <row r="82" spans="2:10" ht="15.45" customHeight="1" x14ac:dyDescent="0.2">
      <c r="B82" s="44">
        <v>64</v>
      </c>
      <c r="C82" s="4" t="s">
        <v>65</v>
      </c>
      <c r="D82" s="61">
        <f>VLOOKUP(C82,'指導者①　※必須'!$C$25:$F$124,4,FALSE)</f>
        <v>0</v>
      </c>
      <c r="E82" s="61">
        <f>VLOOKUP(C82,'指導者①　※必須'!$C$25:$G$124,5,FALSE)</f>
        <v>0</v>
      </c>
      <c r="F82" s="53"/>
      <c r="G82" s="53"/>
      <c r="H82" s="53"/>
      <c r="I82" s="53"/>
      <c r="J82" s="53"/>
    </row>
    <row r="83" spans="2:10" ht="15.45" customHeight="1" x14ac:dyDescent="0.2">
      <c r="B83" s="44">
        <v>65</v>
      </c>
      <c r="C83" s="4" t="s">
        <v>69</v>
      </c>
      <c r="D83" s="61">
        <f>VLOOKUP(C83,'指導者①　※必須'!$C$25:$F$124,4,FALSE)</f>
        <v>0</v>
      </c>
      <c r="E83" s="61">
        <f>VLOOKUP(C83,'指導者①　※必須'!$C$25:$G$124,5,FALSE)</f>
        <v>0</v>
      </c>
      <c r="F83" s="53"/>
      <c r="G83" s="53"/>
      <c r="H83" s="53"/>
      <c r="I83" s="53"/>
      <c r="J83" s="53"/>
    </row>
    <row r="84" spans="2:10" ht="15.45" customHeight="1" x14ac:dyDescent="0.2">
      <c r="B84" s="44">
        <v>66</v>
      </c>
      <c r="C84" s="4" t="s">
        <v>71</v>
      </c>
      <c r="D84" s="61">
        <f>VLOOKUP(C84,'指導者①　※必須'!$C$25:$F$124,4,FALSE)</f>
        <v>0</v>
      </c>
      <c r="E84" s="61">
        <f>VLOOKUP(C84,'指導者①　※必須'!$C$25:$G$124,5,FALSE)</f>
        <v>0</v>
      </c>
      <c r="F84" s="53"/>
      <c r="G84" s="53"/>
      <c r="H84" s="53"/>
      <c r="I84" s="53"/>
      <c r="J84" s="53"/>
    </row>
    <row r="85" spans="2:10" ht="15.45" customHeight="1" x14ac:dyDescent="0.2">
      <c r="B85" s="44">
        <v>67</v>
      </c>
      <c r="C85" s="4" t="s">
        <v>118</v>
      </c>
      <c r="D85" s="61">
        <f>VLOOKUP(C85,'指導者①　※必須'!$C$25:$F$124,4,FALSE)</f>
        <v>0</v>
      </c>
      <c r="E85" s="61">
        <f>VLOOKUP(C85,'指導者①　※必須'!$C$25:$G$124,5,FALSE)</f>
        <v>0</v>
      </c>
      <c r="F85" s="53"/>
      <c r="G85" s="53"/>
      <c r="H85" s="53"/>
      <c r="I85" s="53"/>
      <c r="J85" s="53"/>
    </row>
  </sheetData>
  <sheetProtection algorithmName="SHA-512" hashValue="LpnzfZc8zJuGVXvbNJ2L4Hb+7pchOhd1a/I3Zu3+3RmlIukYV2v5UvWaQklBsO2rXOXDz0pgWR+YSqnPfwP8jA==" saltValue="H1lg7TStMJswImcS6u4ZVQ==" spinCount="100000" sheet="1" objects="1" scenarios="1"/>
  <autoFilter ref="A17:J17" xr:uid="{6E259844-CD00-435A-97AD-D40AB0B1FF93}">
    <filterColumn colId="1" showButton="0"/>
  </autoFilter>
  <mergeCells count="5">
    <mergeCell ref="I1:J1"/>
    <mergeCell ref="B16:C17"/>
    <mergeCell ref="D16:D17"/>
    <mergeCell ref="E16:E17"/>
    <mergeCell ref="F16:J16"/>
  </mergeCells>
  <phoneticPr fontId="1"/>
  <conditionalFormatting sqref="D19:E85">
    <cfRule type="cellIs" dxfId="12" priority="1" operator="greaterThan">
      <formula>0</formula>
    </cfRule>
  </conditionalFormatting>
  <conditionalFormatting sqref="F19:J85">
    <cfRule type="notContainsBlanks" dxfId="11" priority="2">
      <formula>LEN(TRIM(F19))&gt;0</formula>
    </cfRule>
  </conditionalFormatting>
  <conditionalFormatting sqref="F19:R68 F69:J85">
    <cfRule type="expression" dxfId="10" priority="3">
      <formula>COLUMN()-COLUMN($F19)+1 &lt;= $E19</formula>
    </cfRule>
  </conditionalFormatting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3A083-DD58-4F96-9C6C-D1BDBFC62235}">
  <sheetPr>
    <tabColor theme="5"/>
    <pageSetUpPr fitToPage="1"/>
  </sheetPr>
  <dimension ref="A1:K124"/>
  <sheetViews>
    <sheetView view="pageBreakPreview" topLeftCell="A101" zoomScale="85" zoomScaleNormal="96" zoomScaleSheetLayoutView="85" workbookViewId="0">
      <selection activeCell="D120" sqref="D120"/>
    </sheetView>
  </sheetViews>
  <sheetFormatPr defaultRowHeight="13.2" x14ac:dyDescent="0.2"/>
  <cols>
    <col min="1" max="1" width="3.77734375" customWidth="1"/>
    <col min="2" max="2" width="3.44140625" customWidth="1"/>
    <col min="3" max="3" width="11.44140625" customWidth="1"/>
    <col min="4" max="4" width="25.33203125" customWidth="1"/>
    <col min="5" max="5" width="10.33203125" customWidth="1"/>
    <col min="6" max="6" width="16.21875" customWidth="1"/>
    <col min="7" max="7" width="10.33203125" customWidth="1"/>
    <col min="8" max="8" width="16.21875" customWidth="1"/>
    <col min="9" max="9" width="10.33203125" customWidth="1"/>
    <col min="10" max="10" width="16.21875" customWidth="1"/>
    <col min="11" max="11" width="13.6640625" customWidth="1"/>
  </cols>
  <sheetData>
    <row r="1" spans="1:11" ht="24" customHeight="1" thickBot="1" x14ac:dyDescent="0.25">
      <c r="I1" s="16" t="s">
        <v>0</v>
      </c>
      <c r="J1" s="83" t="str">
        <f>IF('指導者①　※必須'!G1="","※自動入力",'指導者①　※必須'!G1)</f>
        <v>※自動入力</v>
      </c>
      <c r="K1" s="84"/>
    </row>
    <row r="3" spans="1:11" x14ac:dyDescent="0.2">
      <c r="A3" s="32" t="s">
        <v>95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">
      <c r="A4" s="5" t="s">
        <v>159</v>
      </c>
      <c r="B4" s="5"/>
      <c r="C4" s="5"/>
      <c r="D4" s="5"/>
      <c r="E4" s="6"/>
      <c r="F4" s="6"/>
      <c r="G4" s="6"/>
      <c r="H4" s="6"/>
      <c r="I4" s="6"/>
      <c r="J4" s="6"/>
      <c r="K4" s="55"/>
    </row>
    <row r="5" spans="1:11" ht="16.95" customHeight="1" x14ac:dyDescent="0.2">
      <c r="A5" s="2" t="s">
        <v>125</v>
      </c>
      <c r="B5" s="3" t="s">
        <v>231</v>
      </c>
      <c r="C5" s="3"/>
      <c r="D5" s="3"/>
      <c r="E5" s="3"/>
      <c r="F5" s="3"/>
      <c r="G5" s="3"/>
      <c r="H5" s="3"/>
      <c r="I5" s="3"/>
      <c r="J5" s="3"/>
    </row>
    <row r="6" spans="1:11" x14ac:dyDescent="0.2">
      <c r="A6" s="2"/>
      <c r="B6" s="3" t="s">
        <v>208</v>
      </c>
      <c r="C6" s="3"/>
      <c r="D6" s="3"/>
      <c r="E6" s="3"/>
      <c r="F6" s="3"/>
      <c r="G6" s="3"/>
      <c r="H6" s="3"/>
      <c r="I6" s="3"/>
      <c r="J6" s="3"/>
    </row>
    <row r="7" spans="1:11" ht="17.55" customHeight="1" x14ac:dyDescent="0.2">
      <c r="A7" s="2" t="s">
        <v>126</v>
      </c>
      <c r="B7" s="3" t="s">
        <v>230</v>
      </c>
      <c r="C7" s="3"/>
      <c r="D7" s="3"/>
      <c r="E7" s="3"/>
      <c r="F7" s="3"/>
      <c r="G7" s="3"/>
      <c r="H7" s="3"/>
      <c r="I7" s="3"/>
      <c r="J7" s="3"/>
    </row>
    <row r="8" spans="1:11" ht="16.95" customHeight="1" x14ac:dyDescent="0.2">
      <c r="B8" s="3" t="s">
        <v>232</v>
      </c>
      <c r="C8" s="3"/>
      <c r="D8" s="3"/>
      <c r="E8" s="3"/>
      <c r="F8" s="3"/>
      <c r="G8" s="3"/>
      <c r="H8" s="3"/>
      <c r="I8" s="3"/>
      <c r="J8" s="3"/>
      <c r="K8" s="3"/>
    </row>
    <row r="9" spans="1:11" x14ac:dyDescent="0.2">
      <c r="B9" s="54" t="s">
        <v>225</v>
      </c>
      <c r="C9" s="9"/>
      <c r="D9" s="9"/>
      <c r="E9" s="9"/>
      <c r="F9" s="9"/>
      <c r="G9" s="9"/>
      <c r="H9" s="9"/>
      <c r="I9" s="9"/>
      <c r="J9" s="9"/>
      <c r="K9" s="9"/>
    </row>
    <row r="10" spans="1:11" x14ac:dyDescent="0.2">
      <c r="B10" s="54" t="s">
        <v>226</v>
      </c>
      <c r="C10" s="9"/>
      <c r="D10" s="9"/>
      <c r="E10" s="9"/>
      <c r="F10" s="9"/>
      <c r="G10" s="9"/>
      <c r="H10" s="9"/>
      <c r="I10" s="9"/>
      <c r="J10" s="9"/>
      <c r="K10" s="9"/>
    </row>
    <row r="11" spans="1:11" ht="13.05" customHeight="1" x14ac:dyDescent="0.2">
      <c r="B11" s="3" t="s">
        <v>223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">
      <c r="B12" s="54" t="s">
        <v>222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">
      <c r="B13" s="54" t="s">
        <v>224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">
      <c r="B14" s="56"/>
      <c r="C14" s="9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t="s">
        <v>127</v>
      </c>
      <c r="B15" s="3"/>
      <c r="C15" s="9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2" t="s">
        <v>130</v>
      </c>
      <c r="B16" s="3" t="s">
        <v>131</v>
      </c>
      <c r="C16" s="9"/>
      <c r="D16" s="8"/>
      <c r="E16" s="8"/>
      <c r="F16" s="8"/>
      <c r="G16" s="8"/>
      <c r="H16" s="8"/>
      <c r="I16" s="8"/>
      <c r="J16" s="8"/>
      <c r="K16" s="8"/>
    </row>
    <row r="17" spans="1:11" ht="15.45" customHeight="1" x14ac:dyDescent="0.2">
      <c r="A17" s="2" t="s">
        <v>130</v>
      </c>
      <c r="B17" s="3" t="s">
        <v>210</v>
      </c>
      <c r="C17" s="13"/>
      <c r="D17" s="13"/>
      <c r="E17" s="13"/>
      <c r="F17" s="13"/>
      <c r="G17" s="13"/>
      <c r="H17" s="13"/>
      <c r="I17" s="13"/>
      <c r="J17" s="13"/>
    </row>
    <row r="18" spans="1:11" ht="15.45" customHeight="1" x14ac:dyDescent="0.2">
      <c r="A18" s="2" t="s">
        <v>130</v>
      </c>
      <c r="B18" s="3" t="s">
        <v>211</v>
      </c>
      <c r="C18" s="13"/>
      <c r="D18" s="13"/>
      <c r="E18" s="13"/>
      <c r="F18" s="13"/>
      <c r="G18" s="13"/>
      <c r="H18" s="13"/>
      <c r="I18" s="13"/>
      <c r="J18" s="13"/>
    </row>
    <row r="19" spans="1:11" ht="15.45" customHeight="1" x14ac:dyDescent="0.2">
      <c r="A19" s="2"/>
      <c r="B19" s="3"/>
      <c r="C19" s="13"/>
      <c r="D19" s="13"/>
      <c r="E19" s="13"/>
      <c r="F19" s="13"/>
      <c r="G19" s="13"/>
      <c r="H19" s="13"/>
      <c r="I19" s="13"/>
      <c r="J19" s="13"/>
    </row>
    <row r="20" spans="1:11" ht="16.05" customHeight="1" x14ac:dyDescent="0.2">
      <c r="B20" s="96" t="s">
        <v>1</v>
      </c>
      <c r="C20" s="96"/>
      <c r="D20" s="96"/>
      <c r="E20" s="92" t="s">
        <v>91</v>
      </c>
      <c r="F20" s="92"/>
      <c r="G20" s="92"/>
      <c r="H20" s="92"/>
      <c r="I20" s="88" t="s">
        <v>158</v>
      </c>
      <c r="J20" s="89"/>
      <c r="K20" s="93" t="s">
        <v>141</v>
      </c>
    </row>
    <row r="21" spans="1:11" ht="22.95" customHeight="1" x14ac:dyDescent="0.2">
      <c r="B21" s="96"/>
      <c r="C21" s="96"/>
      <c r="D21" s="96"/>
      <c r="E21" s="95" t="s">
        <v>89</v>
      </c>
      <c r="F21" s="95"/>
      <c r="G21" s="95" t="s">
        <v>156</v>
      </c>
      <c r="H21" s="95"/>
      <c r="I21" s="90"/>
      <c r="J21" s="91"/>
      <c r="K21" s="94"/>
    </row>
    <row r="22" spans="1:11" ht="43.05" customHeight="1" x14ac:dyDescent="0.2">
      <c r="B22" s="96"/>
      <c r="C22" s="96"/>
      <c r="D22" s="96"/>
      <c r="E22" s="15" t="s">
        <v>150</v>
      </c>
      <c r="F22" s="15" t="s">
        <v>113</v>
      </c>
      <c r="G22" s="15" t="s">
        <v>111</v>
      </c>
      <c r="H22" s="15" t="s">
        <v>113</v>
      </c>
      <c r="I22" s="15" t="s">
        <v>111</v>
      </c>
      <c r="J22" s="15" t="s">
        <v>113</v>
      </c>
      <c r="K22" s="94"/>
    </row>
    <row r="23" spans="1:11" x14ac:dyDescent="0.2">
      <c r="B23" s="28" t="s">
        <v>120</v>
      </c>
      <c r="C23" s="82" t="s">
        <v>2</v>
      </c>
      <c r="D23" s="82"/>
      <c r="E23" s="28">
        <v>2</v>
      </c>
      <c r="F23" s="28">
        <v>2</v>
      </c>
      <c r="G23" s="28">
        <v>3</v>
      </c>
      <c r="H23" s="28">
        <v>1</v>
      </c>
      <c r="I23" s="28">
        <v>0</v>
      </c>
      <c r="J23" s="28">
        <v>0</v>
      </c>
      <c r="K23" s="63">
        <f>SUM(E23,G23,I23)</f>
        <v>5</v>
      </c>
    </row>
    <row r="24" spans="1:11" ht="15" customHeight="1" x14ac:dyDescent="0.2">
      <c r="B24" s="44">
        <v>1</v>
      </c>
      <c r="C24" s="68" t="s">
        <v>2</v>
      </c>
      <c r="D24" s="68"/>
      <c r="E24" s="62">
        <f>VLOOKUP(C24,'指導者①　※必須'!$C$25:$F$124,4,FALSE)</f>
        <v>0</v>
      </c>
      <c r="F24" s="40"/>
      <c r="G24" s="41"/>
      <c r="H24" s="41"/>
      <c r="I24" s="41"/>
      <c r="J24" s="41"/>
      <c r="K24" s="62">
        <f>SUM(E24,G24,I24)</f>
        <v>0</v>
      </c>
    </row>
    <row r="25" spans="1:11" ht="15" customHeight="1" x14ac:dyDescent="0.2">
      <c r="B25" s="44">
        <v>2</v>
      </c>
      <c r="C25" s="68" t="s">
        <v>4</v>
      </c>
      <c r="D25" s="68"/>
      <c r="E25" s="62">
        <f>VLOOKUP(C25,'指導者①　※必須'!$C$25:$F$124,4,FALSE)</f>
        <v>0</v>
      </c>
      <c r="F25" s="41"/>
      <c r="G25" s="41"/>
      <c r="H25" s="41"/>
      <c r="I25" s="41"/>
      <c r="J25" s="41"/>
      <c r="K25" s="62">
        <f t="shared" ref="K25:K88" si="0">SUM(E25,G25,I25)</f>
        <v>0</v>
      </c>
    </row>
    <row r="26" spans="1:11" ht="15" customHeight="1" x14ac:dyDescent="0.2">
      <c r="B26" s="44">
        <v>3</v>
      </c>
      <c r="C26" s="68" t="s">
        <v>6</v>
      </c>
      <c r="D26" s="68"/>
      <c r="E26" s="62">
        <f>VLOOKUP(C26,'指導者①　※必須'!$C$25:$F$124,4,FALSE)</f>
        <v>0</v>
      </c>
      <c r="F26" s="41"/>
      <c r="G26" s="41"/>
      <c r="H26" s="41"/>
      <c r="I26" s="41"/>
      <c r="J26" s="41"/>
      <c r="K26" s="62">
        <f t="shared" si="0"/>
        <v>0</v>
      </c>
    </row>
    <row r="27" spans="1:11" ht="15" customHeight="1" x14ac:dyDescent="0.2">
      <c r="B27" s="44">
        <v>4</v>
      </c>
      <c r="C27" s="68" t="s">
        <v>10</v>
      </c>
      <c r="D27" s="68"/>
      <c r="E27" s="62">
        <f>VLOOKUP(C27,'指導者①　※必須'!$C$25:$F$124,4,FALSE)</f>
        <v>0</v>
      </c>
      <c r="F27" s="41"/>
      <c r="G27" s="41"/>
      <c r="H27" s="41"/>
      <c r="I27" s="41"/>
      <c r="J27" s="41"/>
      <c r="K27" s="62">
        <f t="shared" si="0"/>
        <v>0</v>
      </c>
    </row>
    <row r="28" spans="1:11" ht="15" customHeight="1" x14ac:dyDescent="0.2">
      <c r="B28" s="44">
        <v>5</v>
      </c>
      <c r="C28" s="68" t="s">
        <v>14</v>
      </c>
      <c r="D28" s="68"/>
      <c r="E28" s="62">
        <f>VLOOKUP(C28,'指導者①　※必須'!$C$25:$F$124,4,FALSE)</f>
        <v>0</v>
      </c>
      <c r="F28" s="41"/>
      <c r="G28" s="41"/>
      <c r="H28" s="41"/>
      <c r="I28" s="41"/>
      <c r="J28" s="41"/>
      <c r="K28" s="62">
        <f t="shared" si="0"/>
        <v>0</v>
      </c>
    </row>
    <row r="29" spans="1:11" ht="15" customHeight="1" x14ac:dyDescent="0.2">
      <c r="B29" s="44">
        <v>6</v>
      </c>
      <c r="C29" s="68" t="s">
        <v>16</v>
      </c>
      <c r="D29" s="68"/>
      <c r="E29" s="62">
        <f>VLOOKUP(C29,'指導者①　※必須'!$C$25:$F$124,4,FALSE)</f>
        <v>0</v>
      </c>
      <c r="F29" s="41"/>
      <c r="G29" s="41"/>
      <c r="H29" s="41"/>
      <c r="I29" s="41"/>
      <c r="J29" s="41"/>
      <c r="K29" s="62">
        <f t="shared" si="0"/>
        <v>0</v>
      </c>
    </row>
    <row r="30" spans="1:11" ht="15" customHeight="1" x14ac:dyDescent="0.2">
      <c r="B30" s="44">
        <v>7</v>
      </c>
      <c r="C30" s="68" t="s">
        <v>20</v>
      </c>
      <c r="D30" s="68"/>
      <c r="E30" s="62">
        <f>VLOOKUP(C30,'指導者①　※必須'!$C$25:$F$124,4,FALSE)</f>
        <v>0</v>
      </c>
      <c r="F30" s="41"/>
      <c r="G30" s="41"/>
      <c r="H30" s="41"/>
      <c r="I30" s="41"/>
      <c r="J30" s="41"/>
      <c r="K30" s="62">
        <f t="shared" si="0"/>
        <v>0</v>
      </c>
    </row>
    <row r="31" spans="1:11" ht="15" customHeight="1" x14ac:dyDescent="0.2">
      <c r="B31" s="44">
        <v>8</v>
      </c>
      <c r="C31" s="68" t="s">
        <v>22</v>
      </c>
      <c r="D31" s="68"/>
      <c r="E31" s="62">
        <f>VLOOKUP(C31,'指導者①　※必須'!$C$25:$F$124,4,FALSE)</f>
        <v>0</v>
      </c>
      <c r="F31" s="41"/>
      <c r="G31" s="41"/>
      <c r="H31" s="41"/>
      <c r="I31" s="41"/>
      <c r="J31" s="41"/>
      <c r="K31" s="62">
        <f t="shared" si="0"/>
        <v>0</v>
      </c>
    </row>
    <row r="32" spans="1:11" ht="15" customHeight="1" x14ac:dyDescent="0.2">
      <c r="B32" s="44">
        <v>9</v>
      </c>
      <c r="C32" s="68" t="s">
        <v>24</v>
      </c>
      <c r="D32" s="68"/>
      <c r="E32" s="62">
        <f>VLOOKUP(C32,'指導者①　※必須'!$C$25:$F$124,4,FALSE)</f>
        <v>0</v>
      </c>
      <c r="F32" s="41"/>
      <c r="G32" s="41"/>
      <c r="H32" s="41"/>
      <c r="I32" s="41"/>
      <c r="J32" s="41"/>
      <c r="K32" s="62">
        <f t="shared" si="0"/>
        <v>0</v>
      </c>
    </row>
    <row r="33" spans="2:11" ht="15" customHeight="1" x14ac:dyDescent="0.2">
      <c r="B33" s="44">
        <v>10</v>
      </c>
      <c r="C33" s="68" t="s">
        <v>26</v>
      </c>
      <c r="D33" s="68"/>
      <c r="E33" s="62">
        <f>VLOOKUP(C33,'指導者①　※必須'!$C$25:$F$124,4,FALSE)</f>
        <v>0</v>
      </c>
      <c r="F33" s="41"/>
      <c r="G33" s="41"/>
      <c r="H33" s="41"/>
      <c r="I33" s="41"/>
      <c r="J33" s="41"/>
      <c r="K33" s="62">
        <f t="shared" si="0"/>
        <v>0</v>
      </c>
    </row>
    <row r="34" spans="2:11" ht="15" customHeight="1" x14ac:dyDescent="0.2">
      <c r="B34" s="44">
        <v>11</v>
      </c>
      <c r="C34" s="68" t="s">
        <v>28</v>
      </c>
      <c r="D34" s="68"/>
      <c r="E34" s="62">
        <f>VLOOKUP(C34,'指導者①　※必須'!$C$25:$F$124,4,FALSE)</f>
        <v>0</v>
      </c>
      <c r="F34" s="41"/>
      <c r="G34" s="41"/>
      <c r="H34" s="41"/>
      <c r="I34" s="41"/>
      <c r="J34" s="41"/>
      <c r="K34" s="62">
        <f t="shared" si="0"/>
        <v>0</v>
      </c>
    </row>
    <row r="35" spans="2:11" ht="15" customHeight="1" x14ac:dyDescent="0.2">
      <c r="B35" s="44">
        <v>12</v>
      </c>
      <c r="C35" s="68" t="s">
        <v>32</v>
      </c>
      <c r="D35" s="68"/>
      <c r="E35" s="62">
        <f>VLOOKUP(C35,'指導者①　※必須'!$C$25:$F$124,4,FALSE)</f>
        <v>0</v>
      </c>
      <c r="F35" s="41"/>
      <c r="G35" s="41"/>
      <c r="H35" s="41"/>
      <c r="I35" s="41"/>
      <c r="J35" s="41"/>
      <c r="K35" s="62">
        <f t="shared" si="0"/>
        <v>0</v>
      </c>
    </row>
    <row r="36" spans="2:11" ht="15" customHeight="1" x14ac:dyDescent="0.2">
      <c r="B36" s="44">
        <v>13</v>
      </c>
      <c r="C36" s="68" t="s">
        <v>34</v>
      </c>
      <c r="D36" s="68"/>
      <c r="E36" s="62">
        <f>VLOOKUP(C36,'指導者①　※必須'!$C$25:$F$124,4,FALSE)</f>
        <v>0</v>
      </c>
      <c r="F36" s="41"/>
      <c r="G36" s="41"/>
      <c r="H36" s="41"/>
      <c r="I36" s="41"/>
      <c r="J36" s="41"/>
      <c r="K36" s="62">
        <f t="shared" si="0"/>
        <v>0</v>
      </c>
    </row>
    <row r="37" spans="2:11" ht="15" customHeight="1" x14ac:dyDescent="0.2">
      <c r="B37" s="44">
        <v>14</v>
      </c>
      <c r="C37" s="68" t="s">
        <v>36</v>
      </c>
      <c r="D37" s="68"/>
      <c r="E37" s="62">
        <f>VLOOKUP(C37,'指導者①　※必須'!$C$25:$F$124,4,FALSE)</f>
        <v>0</v>
      </c>
      <c r="F37" s="41"/>
      <c r="G37" s="41"/>
      <c r="H37" s="41"/>
      <c r="I37" s="41"/>
      <c r="J37" s="41"/>
      <c r="K37" s="62">
        <f t="shared" si="0"/>
        <v>0</v>
      </c>
    </row>
    <row r="38" spans="2:11" ht="15" customHeight="1" x14ac:dyDescent="0.2">
      <c r="B38" s="44">
        <v>15</v>
      </c>
      <c r="C38" s="68" t="s">
        <v>40</v>
      </c>
      <c r="D38" s="68"/>
      <c r="E38" s="62">
        <f>VLOOKUP(C38,'指導者①　※必須'!$C$25:$F$124,4,FALSE)</f>
        <v>0</v>
      </c>
      <c r="F38" s="41"/>
      <c r="G38" s="41"/>
      <c r="H38" s="41"/>
      <c r="I38" s="41"/>
      <c r="J38" s="41"/>
      <c r="K38" s="62">
        <f t="shared" si="0"/>
        <v>0</v>
      </c>
    </row>
    <row r="39" spans="2:11" ht="15" customHeight="1" x14ac:dyDescent="0.2">
      <c r="B39" s="44">
        <v>16</v>
      </c>
      <c r="C39" s="68" t="s">
        <v>42</v>
      </c>
      <c r="D39" s="68"/>
      <c r="E39" s="62">
        <f>VLOOKUP(C39,'指導者①　※必須'!$C$25:$F$124,4,FALSE)</f>
        <v>0</v>
      </c>
      <c r="F39" s="41"/>
      <c r="G39" s="41"/>
      <c r="H39" s="41"/>
      <c r="I39" s="41"/>
      <c r="J39" s="41"/>
      <c r="K39" s="62">
        <f t="shared" si="0"/>
        <v>0</v>
      </c>
    </row>
    <row r="40" spans="2:11" ht="15" customHeight="1" x14ac:dyDescent="0.2">
      <c r="B40" s="44">
        <v>17</v>
      </c>
      <c r="C40" s="68" t="s">
        <v>44</v>
      </c>
      <c r="D40" s="68"/>
      <c r="E40" s="62">
        <f>VLOOKUP(C40,'指導者①　※必須'!$C$25:$F$124,4,FALSE)</f>
        <v>0</v>
      </c>
      <c r="F40" s="41"/>
      <c r="G40" s="41"/>
      <c r="H40" s="41"/>
      <c r="I40" s="41"/>
      <c r="J40" s="41"/>
      <c r="K40" s="62">
        <f t="shared" si="0"/>
        <v>0</v>
      </c>
    </row>
    <row r="41" spans="2:11" ht="15" customHeight="1" x14ac:dyDescent="0.2">
      <c r="B41" s="44">
        <v>18</v>
      </c>
      <c r="C41" s="68" t="s">
        <v>46</v>
      </c>
      <c r="D41" s="68"/>
      <c r="E41" s="62">
        <f>VLOOKUP(C41,'指導者①　※必須'!$C$25:$F$124,4,FALSE)</f>
        <v>0</v>
      </c>
      <c r="F41" s="41"/>
      <c r="G41" s="41"/>
      <c r="H41" s="41"/>
      <c r="I41" s="41"/>
      <c r="J41" s="41"/>
      <c r="K41" s="62">
        <f t="shared" si="0"/>
        <v>0</v>
      </c>
    </row>
    <row r="42" spans="2:11" ht="15" customHeight="1" x14ac:dyDescent="0.2">
      <c r="B42" s="44">
        <v>19</v>
      </c>
      <c r="C42" s="68" t="s">
        <v>47</v>
      </c>
      <c r="D42" s="68"/>
      <c r="E42" s="62">
        <f>VLOOKUP(C42,'指導者①　※必須'!$C$25:$F$124,4,FALSE)</f>
        <v>0</v>
      </c>
      <c r="F42" s="41"/>
      <c r="G42" s="41"/>
      <c r="H42" s="41"/>
      <c r="I42" s="41"/>
      <c r="J42" s="41"/>
      <c r="K42" s="62">
        <f t="shared" si="0"/>
        <v>0</v>
      </c>
    </row>
    <row r="43" spans="2:11" ht="15" customHeight="1" x14ac:dyDescent="0.2">
      <c r="B43" s="44">
        <v>20</v>
      </c>
      <c r="C43" s="68" t="s">
        <v>48</v>
      </c>
      <c r="D43" s="68"/>
      <c r="E43" s="62">
        <f>VLOOKUP(C43,'指導者①　※必須'!$C$25:$F$124,4,FALSE)</f>
        <v>0</v>
      </c>
      <c r="F43" s="41"/>
      <c r="G43" s="41"/>
      <c r="H43" s="41"/>
      <c r="I43" s="41"/>
      <c r="J43" s="41"/>
      <c r="K43" s="62">
        <f t="shared" si="0"/>
        <v>0</v>
      </c>
    </row>
    <row r="44" spans="2:11" ht="15" customHeight="1" x14ac:dyDescent="0.2">
      <c r="B44" s="44">
        <v>21</v>
      </c>
      <c r="C44" s="68" t="s">
        <v>49</v>
      </c>
      <c r="D44" s="68"/>
      <c r="E44" s="62">
        <f>VLOOKUP(C44,'指導者①　※必須'!$C$25:$F$124,4,FALSE)</f>
        <v>0</v>
      </c>
      <c r="F44" s="41"/>
      <c r="G44" s="41"/>
      <c r="H44" s="41"/>
      <c r="I44" s="41"/>
      <c r="J44" s="41"/>
      <c r="K44" s="62">
        <f t="shared" si="0"/>
        <v>0</v>
      </c>
    </row>
    <row r="45" spans="2:11" ht="15" customHeight="1" x14ac:dyDescent="0.2">
      <c r="B45" s="44">
        <v>22</v>
      </c>
      <c r="C45" s="68" t="s">
        <v>53</v>
      </c>
      <c r="D45" s="68"/>
      <c r="E45" s="62">
        <f>VLOOKUP(C45,'指導者①　※必須'!$C$25:$F$124,4,FALSE)</f>
        <v>0</v>
      </c>
      <c r="F45" s="41"/>
      <c r="G45" s="41"/>
      <c r="H45" s="41"/>
      <c r="I45" s="41"/>
      <c r="J45" s="41"/>
      <c r="K45" s="62">
        <f t="shared" si="0"/>
        <v>0</v>
      </c>
    </row>
    <row r="46" spans="2:11" ht="15" customHeight="1" x14ac:dyDescent="0.2">
      <c r="B46" s="44">
        <v>23</v>
      </c>
      <c r="C46" s="68" t="s">
        <v>54</v>
      </c>
      <c r="D46" s="68"/>
      <c r="E46" s="62">
        <f>VLOOKUP(C46,'指導者①　※必須'!$C$25:$F$124,4,FALSE)</f>
        <v>0</v>
      </c>
      <c r="F46" s="41"/>
      <c r="G46" s="41"/>
      <c r="H46" s="41"/>
      <c r="I46" s="41"/>
      <c r="J46" s="41"/>
      <c r="K46" s="62">
        <f t="shared" si="0"/>
        <v>0</v>
      </c>
    </row>
    <row r="47" spans="2:11" ht="15" customHeight="1" x14ac:dyDescent="0.2">
      <c r="B47" s="44">
        <v>24</v>
      </c>
      <c r="C47" s="68" t="s">
        <v>56</v>
      </c>
      <c r="D47" s="68"/>
      <c r="E47" s="62">
        <f>VLOOKUP(C47,'指導者①　※必須'!$C$25:$F$124,4,FALSE)</f>
        <v>0</v>
      </c>
      <c r="F47" s="41"/>
      <c r="G47" s="41"/>
      <c r="H47" s="41"/>
      <c r="I47" s="41"/>
      <c r="J47" s="41"/>
      <c r="K47" s="62">
        <f t="shared" si="0"/>
        <v>0</v>
      </c>
    </row>
    <row r="48" spans="2:11" ht="15" customHeight="1" x14ac:dyDescent="0.2">
      <c r="B48" s="44">
        <v>25</v>
      </c>
      <c r="C48" s="68" t="s">
        <v>58</v>
      </c>
      <c r="D48" s="68"/>
      <c r="E48" s="62">
        <f>VLOOKUP(C48,'指導者①　※必須'!$C$25:$F$124,4,FALSE)</f>
        <v>0</v>
      </c>
      <c r="F48" s="41"/>
      <c r="G48" s="41"/>
      <c r="H48" s="41"/>
      <c r="I48" s="41"/>
      <c r="J48" s="41"/>
      <c r="K48" s="62">
        <f t="shared" si="0"/>
        <v>0</v>
      </c>
    </row>
    <row r="49" spans="2:11" ht="15" customHeight="1" x14ac:dyDescent="0.2">
      <c r="B49" s="44">
        <v>26</v>
      </c>
      <c r="C49" s="68" t="s">
        <v>59</v>
      </c>
      <c r="D49" s="68"/>
      <c r="E49" s="62">
        <f>VLOOKUP(C49,'指導者①　※必須'!$C$25:$F$124,4,FALSE)</f>
        <v>0</v>
      </c>
      <c r="F49" s="41"/>
      <c r="G49" s="41"/>
      <c r="H49" s="41"/>
      <c r="I49" s="41"/>
      <c r="J49" s="41"/>
      <c r="K49" s="62">
        <f t="shared" si="0"/>
        <v>0</v>
      </c>
    </row>
    <row r="50" spans="2:11" ht="15" customHeight="1" x14ac:dyDescent="0.2">
      <c r="B50" s="44">
        <v>27</v>
      </c>
      <c r="C50" s="68" t="s">
        <v>115</v>
      </c>
      <c r="D50" s="68"/>
      <c r="E50" s="62">
        <f>VLOOKUP(C50,'指導者①　※必須'!$C$25:$F$124,4,FALSE)</f>
        <v>0</v>
      </c>
      <c r="F50" s="41"/>
      <c r="G50" s="41"/>
      <c r="H50" s="41"/>
      <c r="I50" s="41"/>
      <c r="J50" s="41"/>
      <c r="K50" s="62">
        <f t="shared" si="0"/>
        <v>0</v>
      </c>
    </row>
    <row r="51" spans="2:11" ht="15" customHeight="1" x14ac:dyDescent="0.2">
      <c r="B51" s="44">
        <v>28</v>
      </c>
      <c r="C51" s="68" t="s">
        <v>60</v>
      </c>
      <c r="D51" s="68"/>
      <c r="E51" s="62">
        <f>VLOOKUP(C51,'指導者①　※必須'!$C$25:$F$124,4,FALSE)</f>
        <v>0</v>
      </c>
      <c r="F51" s="41"/>
      <c r="G51" s="41"/>
      <c r="H51" s="41"/>
      <c r="I51" s="41"/>
      <c r="J51" s="41"/>
      <c r="K51" s="62">
        <f t="shared" si="0"/>
        <v>0</v>
      </c>
    </row>
    <row r="52" spans="2:11" ht="15" customHeight="1" x14ac:dyDescent="0.2">
      <c r="B52" s="44">
        <v>29</v>
      </c>
      <c r="C52" s="68" t="s">
        <v>66</v>
      </c>
      <c r="D52" s="68"/>
      <c r="E52" s="62">
        <f>VLOOKUP(C52,'指導者①　※必須'!$C$25:$F$124,4,FALSE)</f>
        <v>0</v>
      </c>
      <c r="F52" s="41"/>
      <c r="G52" s="41"/>
      <c r="H52" s="41"/>
      <c r="I52" s="41"/>
      <c r="J52" s="41"/>
      <c r="K52" s="62">
        <f t="shared" si="0"/>
        <v>0</v>
      </c>
    </row>
    <row r="53" spans="2:11" ht="15" customHeight="1" x14ac:dyDescent="0.2">
      <c r="B53" s="44">
        <v>30</v>
      </c>
      <c r="C53" s="68" t="s">
        <v>68</v>
      </c>
      <c r="D53" s="68"/>
      <c r="E53" s="62">
        <f>VLOOKUP(C53,'指導者①　※必須'!$C$25:$F$124,4,FALSE)</f>
        <v>0</v>
      </c>
      <c r="F53" s="41"/>
      <c r="G53" s="41"/>
      <c r="H53" s="41"/>
      <c r="I53" s="41"/>
      <c r="J53" s="41"/>
      <c r="K53" s="62">
        <f t="shared" si="0"/>
        <v>0</v>
      </c>
    </row>
    <row r="54" spans="2:11" ht="15" customHeight="1" x14ac:dyDescent="0.2">
      <c r="B54" s="44">
        <v>31</v>
      </c>
      <c r="C54" s="68" t="s">
        <v>70</v>
      </c>
      <c r="D54" s="68"/>
      <c r="E54" s="62">
        <f>VLOOKUP(C54,'指導者①　※必須'!$C$25:$F$124,4,FALSE)</f>
        <v>0</v>
      </c>
      <c r="F54" s="41"/>
      <c r="G54" s="41"/>
      <c r="H54" s="41"/>
      <c r="I54" s="41"/>
      <c r="J54" s="41"/>
      <c r="K54" s="62">
        <f t="shared" si="0"/>
        <v>0</v>
      </c>
    </row>
    <row r="55" spans="2:11" ht="15" customHeight="1" x14ac:dyDescent="0.2">
      <c r="B55" s="44">
        <v>32</v>
      </c>
      <c r="C55" s="68" t="s">
        <v>74</v>
      </c>
      <c r="D55" s="68"/>
      <c r="E55" s="62">
        <f>VLOOKUP(C55,'指導者①　※必須'!$C$25:$F$124,4,FALSE)</f>
        <v>0</v>
      </c>
      <c r="F55" s="41"/>
      <c r="G55" s="41"/>
      <c r="H55" s="41"/>
      <c r="I55" s="41"/>
      <c r="J55" s="41"/>
      <c r="K55" s="62">
        <f t="shared" si="0"/>
        <v>0</v>
      </c>
    </row>
    <row r="56" spans="2:11" ht="15" customHeight="1" x14ac:dyDescent="0.2">
      <c r="B56" s="44">
        <v>33</v>
      </c>
      <c r="C56" s="68" t="s">
        <v>76</v>
      </c>
      <c r="D56" s="68"/>
      <c r="E56" s="62">
        <f>VLOOKUP(C56,'指導者①　※必須'!$C$25:$F$124,4,FALSE)</f>
        <v>0</v>
      </c>
      <c r="F56" s="41"/>
      <c r="G56" s="41"/>
      <c r="H56" s="41"/>
      <c r="I56" s="41"/>
      <c r="J56" s="41"/>
      <c r="K56" s="62">
        <f t="shared" si="0"/>
        <v>0</v>
      </c>
    </row>
    <row r="57" spans="2:11" ht="15" customHeight="1" x14ac:dyDescent="0.2">
      <c r="B57" s="44">
        <v>34</v>
      </c>
      <c r="C57" s="68" t="s">
        <v>77</v>
      </c>
      <c r="D57" s="68"/>
      <c r="E57" s="62">
        <f>VLOOKUP(C57,'指導者①　※必須'!$C$25:$F$124,4,FALSE)</f>
        <v>0</v>
      </c>
      <c r="F57" s="41"/>
      <c r="G57" s="41"/>
      <c r="H57" s="41"/>
      <c r="I57" s="41"/>
      <c r="J57" s="41"/>
      <c r="K57" s="62">
        <f t="shared" si="0"/>
        <v>0</v>
      </c>
    </row>
    <row r="58" spans="2:11" ht="15" customHeight="1" x14ac:dyDescent="0.2">
      <c r="B58" s="44">
        <v>35</v>
      </c>
      <c r="C58" s="68" t="s">
        <v>78</v>
      </c>
      <c r="D58" s="68"/>
      <c r="E58" s="62">
        <f>VLOOKUP(C58,'指導者①　※必須'!$C$25:$F$124,4,FALSE)</f>
        <v>0</v>
      </c>
      <c r="F58" s="41"/>
      <c r="G58" s="41"/>
      <c r="H58" s="41"/>
      <c r="I58" s="41"/>
      <c r="J58" s="41"/>
      <c r="K58" s="62">
        <f t="shared" si="0"/>
        <v>0</v>
      </c>
    </row>
    <row r="59" spans="2:11" ht="15" customHeight="1" x14ac:dyDescent="0.2">
      <c r="B59" s="44">
        <v>36</v>
      </c>
      <c r="C59" s="68" t="s">
        <v>81</v>
      </c>
      <c r="D59" s="68"/>
      <c r="E59" s="62">
        <f>VLOOKUP(C59,'指導者①　※必須'!$C$25:$F$124,4,FALSE)</f>
        <v>0</v>
      </c>
      <c r="F59" s="41"/>
      <c r="G59" s="41"/>
      <c r="H59" s="41"/>
      <c r="I59" s="41"/>
      <c r="J59" s="41"/>
      <c r="K59" s="62">
        <f t="shared" si="0"/>
        <v>0</v>
      </c>
    </row>
    <row r="60" spans="2:11" ht="15" customHeight="1" x14ac:dyDescent="0.2">
      <c r="B60" s="44">
        <v>37</v>
      </c>
      <c r="C60" s="68" t="s">
        <v>82</v>
      </c>
      <c r="D60" s="68"/>
      <c r="E60" s="62">
        <f>VLOOKUP(C60,'指導者①　※必須'!$C$25:$F$124,4,FALSE)</f>
        <v>0</v>
      </c>
      <c r="F60" s="41"/>
      <c r="G60" s="41"/>
      <c r="H60" s="41"/>
      <c r="I60" s="41"/>
      <c r="J60" s="41"/>
      <c r="K60" s="62">
        <f t="shared" si="0"/>
        <v>0</v>
      </c>
    </row>
    <row r="61" spans="2:11" ht="15" customHeight="1" x14ac:dyDescent="0.2">
      <c r="B61" s="44">
        <v>38</v>
      </c>
      <c r="C61" s="68" t="s">
        <v>83</v>
      </c>
      <c r="D61" s="68"/>
      <c r="E61" s="62">
        <f>VLOOKUP(C61,'指導者①　※必須'!$C$25:$F$124,4,FALSE)</f>
        <v>0</v>
      </c>
      <c r="F61" s="41"/>
      <c r="G61" s="41"/>
      <c r="H61" s="41"/>
      <c r="I61" s="41"/>
      <c r="J61" s="41"/>
      <c r="K61" s="62">
        <f t="shared" si="0"/>
        <v>0</v>
      </c>
    </row>
    <row r="62" spans="2:11" ht="15" customHeight="1" x14ac:dyDescent="0.2">
      <c r="B62" s="44">
        <v>39</v>
      </c>
      <c r="C62" s="68" t="s">
        <v>84</v>
      </c>
      <c r="D62" s="68"/>
      <c r="E62" s="62">
        <f>VLOOKUP(C62,'指導者①　※必須'!$C$25:$F$124,4,FALSE)</f>
        <v>0</v>
      </c>
      <c r="F62" s="52"/>
      <c r="G62" s="52"/>
      <c r="H62" s="52"/>
      <c r="I62" s="52"/>
      <c r="J62" s="52"/>
      <c r="K62" s="62">
        <f t="shared" si="0"/>
        <v>0</v>
      </c>
    </row>
    <row r="63" spans="2:11" ht="15" customHeight="1" x14ac:dyDescent="0.2">
      <c r="B63" s="44">
        <v>40</v>
      </c>
      <c r="C63" s="68" t="s">
        <v>3</v>
      </c>
      <c r="D63" s="68"/>
      <c r="E63" s="62">
        <f>VLOOKUP(C63,'指導者①　※必須'!$C$25:$F$124,4,FALSE)</f>
        <v>0</v>
      </c>
      <c r="F63" s="52"/>
      <c r="G63" s="52"/>
      <c r="H63" s="52"/>
      <c r="I63" s="52"/>
      <c r="J63" s="52"/>
      <c r="K63" s="62">
        <f t="shared" si="0"/>
        <v>0</v>
      </c>
    </row>
    <row r="64" spans="2:11" ht="15" customHeight="1" x14ac:dyDescent="0.2">
      <c r="B64" s="44">
        <v>41</v>
      </c>
      <c r="C64" s="68" t="s">
        <v>5</v>
      </c>
      <c r="D64" s="68"/>
      <c r="E64" s="62">
        <f>VLOOKUP(C64,'指導者①　※必須'!$C$25:$F$124,4,FALSE)</f>
        <v>0</v>
      </c>
      <c r="F64" s="52"/>
      <c r="G64" s="52"/>
      <c r="H64" s="52"/>
      <c r="I64" s="52"/>
      <c r="J64" s="52"/>
      <c r="K64" s="62">
        <f t="shared" si="0"/>
        <v>0</v>
      </c>
    </row>
    <row r="65" spans="2:11" ht="15" customHeight="1" x14ac:dyDescent="0.2">
      <c r="B65" s="44">
        <v>42</v>
      </c>
      <c r="C65" s="68" t="s">
        <v>7</v>
      </c>
      <c r="D65" s="68"/>
      <c r="E65" s="62">
        <f>VLOOKUP(C65,'指導者①　※必須'!$C$25:$F$124,4,FALSE)</f>
        <v>0</v>
      </c>
      <c r="F65" s="52"/>
      <c r="G65" s="52"/>
      <c r="H65" s="52"/>
      <c r="I65" s="52"/>
      <c r="J65" s="52"/>
      <c r="K65" s="62">
        <f t="shared" si="0"/>
        <v>0</v>
      </c>
    </row>
    <row r="66" spans="2:11" ht="15" customHeight="1" x14ac:dyDescent="0.2">
      <c r="B66" s="44">
        <v>43</v>
      </c>
      <c r="C66" s="68" t="s">
        <v>9</v>
      </c>
      <c r="D66" s="68"/>
      <c r="E66" s="62">
        <f>VLOOKUP(C66,'指導者①　※必須'!$C$25:$F$124,4,FALSE)</f>
        <v>0</v>
      </c>
      <c r="F66" s="52"/>
      <c r="G66" s="52"/>
      <c r="H66" s="52"/>
      <c r="I66" s="52"/>
      <c r="J66" s="52"/>
      <c r="K66" s="62">
        <f t="shared" si="0"/>
        <v>0</v>
      </c>
    </row>
    <row r="67" spans="2:11" ht="15" customHeight="1" x14ac:dyDescent="0.2">
      <c r="B67" s="44">
        <v>44</v>
      </c>
      <c r="C67" s="68" t="s">
        <v>11</v>
      </c>
      <c r="D67" s="68"/>
      <c r="E67" s="62">
        <f>VLOOKUP(C67,'指導者①　※必須'!$C$25:$F$124,4,FALSE)</f>
        <v>0</v>
      </c>
      <c r="F67" s="52"/>
      <c r="G67" s="52"/>
      <c r="H67" s="52"/>
      <c r="I67" s="52"/>
      <c r="J67" s="52"/>
      <c r="K67" s="62">
        <f t="shared" si="0"/>
        <v>0</v>
      </c>
    </row>
    <row r="68" spans="2:11" ht="15" customHeight="1" x14ac:dyDescent="0.2">
      <c r="B68" s="44">
        <v>45</v>
      </c>
      <c r="C68" s="68" t="s">
        <v>13</v>
      </c>
      <c r="D68" s="68"/>
      <c r="E68" s="62">
        <f>VLOOKUP(C68,'指導者①　※必須'!$C$25:$F$124,4,FALSE)</f>
        <v>0</v>
      </c>
      <c r="F68" s="52"/>
      <c r="G68" s="52"/>
      <c r="H68" s="52"/>
      <c r="I68" s="52"/>
      <c r="J68" s="52"/>
      <c r="K68" s="62">
        <f t="shared" si="0"/>
        <v>0</v>
      </c>
    </row>
    <row r="69" spans="2:11" ht="15" customHeight="1" x14ac:dyDescent="0.2">
      <c r="B69" s="44">
        <v>46</v>
      </c>
      <c r="C69" s="68" t="s">
        <v>116</v>
      </c>
      <c r="D69" s="68"/>
      <c r="E69" s="62">
        <f>VLOOKUP(C69,'指導者①　※必須'!$C$25:$F$124,4,FALSE)</f>
        <v>0</v>
      </c>
      <c r="F69" s="52"/>
      <c r="G69" s="52"/>
      <c r="H69" s="52"/>
      <c r="I69" s="52"/>
      <c r="J69" s="52"/>
      <c r="K69" s="62">
        <f t="shared" si="0"/>
        <v>0</v>
      </c>
    </row>
    <row r="70" spans="2:11" ht="15" customHeight="1" x14ac:dyDescent="0.2">
      <c r="B70" s="44">
        <v>47</v>
      </c>
      <c r="C70" s="68" t="s">
        <v>15</v>
      </c>
      <c r="D70" s="68"/>
      <c r="E70" s="62">
        <f>VLOOKUP(C70,'指導者①　※必須'!$C$25:$F$124,4,FALSE)</f>
        <v>0</v>
      </c>
      <c r="F70" s="52"/>
      <c r="G70" s="52"/>
      <c r="H70" s="52"/>
      <c r="I70" s="52"/>
      <c r="J70" s="52"/>
      <c r="K70" s="62">
        <f t="shared" si="0"/>
        <v>0</v>
      </c>
    </row>
    <row r="71" spans="2:11" ht="15" customHeight="1" x14ac:dyDescent="0.2">
      <c r="B71" s="44">
        <v>48</v>
      </c>
      <c r="C71" s="68" t="s">
        <v>17</v>
      </c>
      <c r="D71" s="68"/>
      <c r="E71" s="62">
        <f>VLOOKUP(C71,'指導者①　※必須'!$C$25:$F$124,4,FALSE)</f>
        <v>0</v>
      </c>
      <c r="F71" s="52"/>
      <c r="G71" s="52"/>
      <c r="H71" s="52"/>
      <c r="I71" s="52"/>
      <c r="J71" s="52"/>
      <c r="K71" s="62">
        <f t="shared" si="0"/>
        <v>0</v>
      </c>
    </row>
    <row r="72" spans="2:11" ht="15" customHeight="1" x14ac:dyDescent="0.2">
      <c r="B72" s="44">
        <v>49</v>
      </c>
      <c r="C72" s="68" t="s">
        <v>19</v>
      </c>
      <c r="D72" s="68"/>
      <c r="E72" s="62">
        <f>VLOOKUP(C72,'指導者①　※必須'!$C$25:$F$124,4,FALSE)</f>
        <v>0</v>
      </c>
      <c r="F72" s="52"/>
      <c r="G72" s="52"/>
      <c r="H72" s="52"/>
      <c r="I72" s="52"/>
      <c r="J72" s="52"/>
      <c r="K72" s="62">
        <f t="shared" si="0"/>
        <v>0</v>
      </c>
    </row>
    <row r="73" spans="2:11" ht="15" customHeight="1" x14ac:dyDescent="0.2">
      <c r="B73" s="44">
        <v>50</v>
      </c>
      <c r="C73" s="68" t="s">
        <v>21</v>
      </c>
      <c r="D73" s="68"/>
      <c r="E73" s="62">
        <f>VLOOKUP(C73,'指導者①　※必須'!$C$25:$F$124,4,FALSE)</f>
        <v>0</v>
      </c>
      <c r="F73" s="52"/>
      <c r="G73" s="52"/>
      <c r="H73" s="52"/>
      <c r="I73" s="52"/>
      <c r="J73" s="52"/>
      <c r="K73" s="62">
        <f t="shared" si="0"/>
        <v>0</v>
      </c>
    </row>
    <row r="74" spans="2:11" ht="15" customHeight="1" x14ac:dyDescent="0.2">
      <c r="B74" s="44">
        <v>51</v>
      </c>
      <c r="C74" s="68" t="s">
        <v>23</v>
      </c>
      <c r="D74" s="68"/>
      <c r="E74" s="62">
        <f>VLOOKUP(C74,'指導者①　※必須'!$C$25:$F$124,4,FALSE)</f>
        <v>0</v>
      </c>
      <c r="F74" s="52"/>
      <c r="G74" s="52"/>
      <c r="H74" s="52"/>
      <c r="I74" s="52"/>
      <c r="J74" s="52"/>
      <c r="K74" s="62">
        <f t="shared" si="0"/>
        <v>0</v>
      </c>
    </row>
    <row r="75" spans="2:11" ht="15" customHeight="1" x14ac:dyDescent="0.2">
      <c r="B75" s="44">
        <v>52</v>
      </c>
      <c r="C75" s="68" t="s">
        <v>25</v>
      </c>
      <c r="D75" s="68"/>
      <c r="E75" s="62">
        <f>VLOOKUP(C75,'指導者①　※必須'!$C$25:$F$124,4,FALSE)</f>
        <v>0</v>
      </c>
      <c r="F75" s="52"/>
      <c r="G75" s="52"/>
      <c r="H75" s="52"/>
      <c r="I75" s="52"/>
      <c r="J75" s="52"/>
      <c r="K75" s="62">
        <f t="shared" si="0"/>
        <v>0</v>
      </c>
    </row>
    <row r="76" spans="2:11" ht="15" customHeight="1" x14ac:dyDescent="0.2">
      <c r="B76" s="44">
        <v>53</v>
      </c>
      <c r="C76" s="68" t="s">
        <v>27</v>
      </c>
      <c r="D76" s="68"/>
      <c r="E76" s="62">
        <f>VLOOKUP(C76,'指導者①　※必須'!$C$25:$F$124,4,FALSE)</f>
        <v>0</v>
      </c>
      <c r="F76" s="52"/>
      <c r="G76" s="52"/>
      <c r="H76" s="52"/>
      <c r="I76" s="52"/>
      <c r="J76" s="52"/>
      <c r="K76" s="62">
        <f t="shared" si="0"/>
        <v>0</v>
      </c>
    </row>
    <row r="77" spans="2:11" ht="15" customHeight="1" x14ac:dyDescent="0.2">
      <c r="B77" s="44">
        <v>54</v>
      </c>
      <c r="C77" s="68" t="s">
        <v>29</v>
      </c>
      <c r="D77" s="68"/>
      <c r="E77" s="62">
        <f>VLOOKUP(C77,'指導者①　※必須'!$C$25:$F$124,4,FALSE)</f>
        <v>0</v>
      </c>
      <c r="F77" s="52"/>
      <c r="G77" s="52"/>
      <c r="H77" s="52"/>
      <c r="I77" s="52"/>
      <c r="J77" s="52"/>
      <c r="K77" s="62">
        <f t="shared" si="0"/>
        <v>0</v>
      </c>
    </row>
    <row r="78" spans="2:11" ht="15" customHeight="1" x14ac:dyDescent="0.2">
      <c r="B78" s="44">
        <v>55</v>
      </c>
      <c r="C78" s="68" t="s">
        <v>37</v>
      </c>
      <c r="D78" s="68"/>
      <c r="E78" s="62">
        <f>VLOOKUP(C78,'指導者①　※必須'!$C$25:$F$124,4,FALSE)</f>
        <v>0</v>
      </c>
      <c r="F78" s="52"/>
      <c r="G78" s="52"/>
      <c r="H78" s="52"/>
      <c r="I78" s="52"/>
      <c r="J78" s="52"/>
      <c r="K78" s="62">
        <f t="shared" si="0"/>
        <v>0</v>
      </c>
    </row>
    <row r="79" spans="2:11" ht="15" customHeight="1" x14ac:dyDescent="0.2">
      <c r="B79" s="44">
        <v>56</v>
      </c>
      <c r="C79" s="68" t="s">
        <v>41</v>
      </c>
      <c r="D79" s="68"/>
      <c r="E79" s="62">
        <f>VLOOKUP(C79,'指導者①　※必須'!$C$25:$F$124,4,FALSE)</f>
        <v>0</v>
      </c>
      <c r="F79" s="52"/>
      <c r="G79" s="52"/>
      <c r="H79" s="52"/>
      <c r="I79" s="52"/>
      <c r="J79" s="52"/>
      <c r="K79" s="62">
        <f t="shared" si="0"/>
        <v>0</v>
      </c>
    </row>
    <row r="80" spans="2:11" ht="15" customHeight="1" x14ac:dyDescent="0.2">
      <c r="B80" s="44">
        <v>57</v>
      </c>
      <c r="C80" s="68" t="s">
        <v>117</v>
      </c>
      <c r="D80" s="68"/>
      <c r="E80" s="62">
        <f>VLOOKUP(C80,'指導者①　※必須'!$C$25:$F$124,4,FALSE)</f>
        <v>0</v>
      </c>
      <c r="F80" s="52"/>
      <c r="G80" s="52"/>
      <c r="H80" s="52"/>
      <c r="I80" s="52"/>
      <c r="J80" s="52"/>
      <c r="K80" s="62">
        <f t="shared" si="0"/>
        <v>0</v>
      </c>
    </row>
    <row r="81" spans="2:11" ht="15" customHeight="1" x14ac:dyDescent="0.2">
      <c r="B81" s="44">
        <v>58</v>
      </c>
      <c r="C81" s="68" t="s">
        <v>52</v>
      </c>
      <c r="D81" s="68"/>
      <c r="E81" s="62">
        <f>VLOOKUP(C81,'指導者①　※必須'!$C$25:$F$124,4,FALSE)</f>
        <v>0</v>
      </c>
      <c r="F81" s="52"/>
      <c r="G81" s="52"/>
      <c r="H81" s="52"/>
      <c r="I81" s="52"/>
      <c r="J81" s="52"/>
      <c r="K81" s="62">
        <f t="shared" si="0"/>
        <v>0</v>
      </c>
    </row>
    <row r="82" spans="2:11" ht="15" customHeight="1" x14ac:dyDescent="0.2">
      <c r="B82" s="44">
        <v>59</v>
      </c>
      <c r="C82" s="68" t="s">
        <v>55</v>
      </c>
      <c r="D82" s="68"/>
      <c r="E82" s="62">
        <f>VLOOKUP(C82,'指導者①　※必須'!$C$25:$F$124,4,FALSE)</f>
        <v>0</v>
      </c>
      <c r="F82" s="52"/>
      <c r="G82" s="52"/>
      <c r="H82" s="52"/>
      <c r="I82" s="52"/>
      <c r="J82" s="52"/>
      <c r="K82" s="62">
        <f t="shared" si="0"/>
        <v>0</v>
      </c>
    </row>
    <row r="83" spans="2:11" ht="15" customHeight="1" x14ac:dyDescent="0.2">
      <c r="B83" s="44">
        <v>60</v>
      </c>
      <c r="C83" s="68" t="s">
        <v>57</v>
      </c>
      <c r="D83" s="68"/>
      <c r="E83" s="62">
        <f>VLOOKUP(C83,'指導者①　※必須'!$C$25:$F$124,4,FALSE)</f>
        <v>0</v>
      </c>
      <c r="F83" s="52"/>
      <c r="G83" s="52"/>
      <c r="H83" s="52"/>
      <c r="I83" s="52"/>
      <c r="J83" s="52"/>
      <c r="K83" s="62">
        <f t="shared" si="0"/>
        <v>0</v>
      </c>
    </row>
    <row r="84" spans="2:11" ht="15" customHeight="1" x14ac:dyDescent="0.2">
      <c r="B84" s="44">
        <v>61</v>
      </c>
      <c r="C84" s="68" t="s">
        <v>200</v>
      </c>
      <c r="D84" s="68"/>
      <c r="E84" s="62">
        <f>VLOOKUP(C84,'指導者①　※必須'!$C$25:$F$124,4,FALSE)</f>
        <v>0</v>
      </c>
      <c r="F84" s="52"/>
      <c r="G84" s="52"/>
      <c r="H84" s="52"/>
      <c r="I84" s="52"/>
      <c r="J84" s="52"/>
      <c r="K84" s="62">
        <f t="shared" si="0"/>
        <v>0</v>
      </c>
    </row>
    <row r="85" spans="2:11" ht="15" customHeight="1" x14ac:dyDescent="0.2">
      <c r="B85" s="44">
        <v>62</v>
      </c>
      <c r="C85" s="68" t="s">
        <v>119</v>
      </c>
      <c r="D85" s="68"/>
      <c r="E85" s="62">
        <f>VLOOKUP(C85,'指導者①　※必須'!$C$25:$F$124,4,FALSE)</f>
        <v>0</v>
      </c>
      <c r="F85" s="52"/>
      <c r="G85" s="52"/>
      <c r="H85" s="52"/>
      <c r="I85" s="52"/>
      <c r="J85" s="52"/>
      <c r="K85" s="62">
        <f t="shared" si="0"/>
        <v>0</v>
      </c>
    </row>
    <row r="86" spans="2:11" ht="15" customHeight="1" x14ac:dyDescent="0.2">
      <c r="B86" s="44">
        <v>63</v>
      </c>
      <c r="C86" s="68" t="s">
        <v>63</v>
      </c>
      <c r="D86" s="68"/>
      <c r="E86" s="62">
        <f>VLOOKUP(C86,'指導者①　※必須'!$C$25:$F$124,4,FALSE)</f>
        <v>0</v>
      </c>
      <c r="F86" s="52"/>
      <c r="G86" s="52"/>
      <c r="H86" s="52"/>
      <c r="I86" s="52"/>
      <c r="J86" s="52"/>
      <c r="K86" s="62">
        <f t="shared" si="0"/>
        <v>0</v>
      </c>
    </row>
    <row r="87" spans="2:11" ht="15" customHeight="1" x14ac:dyDescent="0.2">
      <c r="B87" s="44">
        <v>64</v>
      </c>
      <c r="C87" s="68" t="s">
        <v>65</v>
      </c>
      <c r="D87" s="68"/>
      <c r="E87" s="62">
        <f>VLOOKUP(C87,'指導者①　※必須'!$C$25:$F$124,4,FALSE)</f>
        <v>0</v>
      </c>
      <c r="F87" s="52"/>
      <c r="G87" s="52"/>
      <c r="H87" s="52"/>
      <c r="I87" s="52"/>
      <c r="J87" s="52"/>
      <c r="K87" s="62">
        <f t="shared" si="0"/>
        <v>0</v>
      </c>
    </row>
    <row r="88" spans="2:11" ht="15" customHeight="1" x14ac:dyDescent="0.2">
      <c r="B88" s="44">
        <v>65</v>
      </c>
      <c r="C88" s="68" t="s">
        <v>69</v>
      </c>
      <c r="D88" s="68"/>
      <c r="E88" s="62">
        <f>VLOOKUP(C88,'指導者①　※必須'!$C$25:$F$124,4,FALSE)</f>
        <v>0</v>
      </c>
      <c r="F88" s="52"/>
      <c r="G88" s="52"/>
      <c r="H88" s="52"/>
      <c r="I88" s="52"/>
      <c r="J88" s="52"/>
      <c r="K88" s="62">
        <f t="shared" si="0"/>
        <v>0</v>
      </c>
    </row>
    <row r="89" spans="2:11" ht="15" customHeight="1" x14ac:dyDescent="0.2">
      <c r="B89" s="44">
        <v>66</v>
      </c>
      <c r="C89" s="68" t="s">
        <v>71</v>
      </c>
      <c r="D89" s="68"/>
      <c r="E89" s="62">
        <f>VLOOKUP(C89,'指導者①　※必須'!$C$25:$F$124,4,FALSE)</f>
        <v>0</v>
      </c>
      <c r="F89" s="52"/>
      <c r="G89" s="52"/>
      <c r="H89" s="52"/>
      <c r="I89" s="52"/>
      <c r="J89" s="52"/>
      <c r="K89" s="62">
        <f t="shared" ref="K89:K123" si="1">SUM(E89,G89,I89)</f>
        <v>0</v>
      </c>
    </row>
    <row r="90" spans="2:11" ht="15" customHeight="1" x14ac:dyDescent="0.2">
      <c r="B90" s="44">
        <v>67</v>
      </c>
      <c r="C90" s="68" t="s">
        <v>118</v>
      </c>
      <c r="D90" s="68"/>
      <c r="E90" s="62">
        <f>VLOOKUP(C90,'指導者①　※必須'!$C$25:$F$124,4,FALSE)</f>
        <v>0</v>
      </c>
      <c r="F90" s="52"/>
      <c r="G90" s="52"/>
      <c r="H90" s="52"/>
      <c r="I90" s="52"/>
      <c r="J90" s="52"/>
      <c r="K90" s="62">
        <f t="shared" si="1"/>
        <v>0</v>
      </c>
    </row>
    <row r="91" spans="2:11" ht="15" customHeight="1" x14ac:dyDescent="0.2">
      <c r="B91" s="45">
        <v>68</v>
      </c>
      <c r="C91" s="68" t="s">
        <v>8</v>
      </c>
      <c r="D91" s="68"/>
      <c r="E91" s="62">
        <f>VLOOKUP(C91,'指導者①　※必須'!$C$25:$F$124,4,FALSE)</f>
        <v>0</v>
      </c>
      <c r="F91" s="52"/>
      <c r="G91" s="52"/>
      <c r="H91" s="52"/>
      <c r="I91" s="52"/>
      <c r="J91" s="52"/>
      <c r="K91" s="62">
        <f t="shared" si="1"/>
        <v>0</v>
      </c>
    </row>
    <row r="92" spans="2:11" ht="15" customHeight="1" x14ac:dyDescent="0.2">
      <c r="B92" s="45">
        <v>69</v>
      </c>
      <c r="C92" s="68" t="s">
        <v>12</v>
      </c>
      <c r="D92" s="68"/>
      <c r="E92" s="62">
        <f>VLOOKUP(C92,'指導者①　※必須'!$C$25:$F$124,4,FALSE)</f>
        <v>0</v>
      </c>
      <c r="F92" s="52"/>
      <c r="G92" s="52"/>
      <c r="H92" s="52"/>
      <c r="I92" s="52"/>
      <c r="J92" s="52"/>
      <c r="K92" s="62">
        <f t="shared" si="1"/>
        <v>0</v>
      </c>
    </row>
    <row r="93" spans="2:11" ht="15" customHeight="1" x14ac:dyDescent="0.2">
      <c r="B93" s="45">
        <v>70</v>
      </c>
      <c r="C93" s="68" t="s">
        <v>18</v>
      </c>
      <c r="D93" s="68"/>
      <c r="E93" s="62">
        <f>VLOOKUP(C93,'指導者①　※必須'!$C$25:$F$124,4,FALSE)</f>
        <v>0</v>
      </c>
      <c r="F93" s="52"/>
      <c r="G93" s="52"/>
      <c r="H93" s="52"/>
      <c r="I93" s="52"/>
      <c r="J93" s="52"/>
      <c r="K93" s="62">
        <f t="shared" si="1"/>
        <v>0</v>
      </c>
    </row>
    <row r="94" spans="2:11" ht="15" customHeight="1" x14ac:dyDescent="0.2">
      <c r="B94" s="45">
        <v>71</v>
      </c>
      <c r="C94" s="68" t="s">
        <v>38</v>
      </c>
      <c r="D94" s="68"/>
      <c r="E94" s="62">
        <f>VLOOKUP(C94,'指導者①　※必須'!$C$25:$F$124,4,FALSE)</f>
        <v>0</v>
      </c>
      <c r="F94" s="52"/>
      <c r="G94" s="52"/>
      <c r="H94" s="52"/>
      <c r="I94" s="52"/>
      <c r="J94" s="52"/>
      <c r="K94" s="62">
        <f t="shared" si="1"/>
        <v>0</v>
      </c>
    </row>
    <row r="95" spans="2:11" ht="15" customHeight="1" x14ac:dyDescent="0.2">
      <c r="B95" s="45">
        <v>72</v>
      </c>
      <c r="C95" s="68" t="s">
        <v>30</v>
      </c>
      <c r="D95" s="68"/>
      <c r="E95" s="62">
        <f>VLOOKUP(C95,'指導者①　※必須'!$C$25:$F$124,4,FALSE)</f>
        <v>0</v>
      </c>
      <c r="F95" s="52"/>
      <c r="G95" s="52"/>
      <c r="H95" s="52"/>
      <c r="I95" s="52"/>
      <c r="J95" s="52"/>
      <c r="K95" s="62">
        <f t="shared" si="1"/>
        <v>0</v>
      </c>
    </row>
    <row r="96" spans="2:11" ht="15" customHeight="1" x14ac:dyDescent="0.2">
      <c r="B96" s="45">
        <v>73</v>
      </c>
      <c r="C96" s="68" t="s">
        <v>51</v>
      </c>
      <c r="D96" s="68"/>
      <c r="E96" s="62">
        <f>VLOOKUP(C96,'指導者①　※必須'!$C$25:$F$124,4,FALSE)</f>
        <v>0</v>
      </c>
      <c r="F96" s="52"/>
      <c r="G96" s="52"/>
      <c r="H96" s="52"/>
      <c r="I96" s="52"/>
      <c r="J96" s="52"/>
      <c r="K96" s="62">
        <f t="shared" si="1"/>
        <v>0</v>
      </c>
    </row>
    <row r="97" spans="2:11" ht="15" customHeight="1" x14ac:dyDescent="0.2">
      <c r="B97" s="45">
        <v>74</v>
      </c>
      <c r="C97" s="68" t="s">
        <v>62</v>
      </c>
      <c r="D97" s="68"/>
      <c r="E97" s="62">
        <f>VLOOKUP(C97,'指導者①　※必須'!$C$25:$F$124,4,FALSE)</f>
        <v>0</v>
      </c>
      <c r="F97" s="52"/>
      <c r="G97" s="52"/>
      <c r="H97" s="52"/>
      <c r="I97" s="52"/>
      <c r="J97" s="52"/>
      <c r="K97" s="62">
        <f t="shared" si="1"/>
        <v>0</v>
      </c>
    </row>
    <row r="98" spans="2:11" ht="15" customHeight="1" x14ac:dyDescent="0.2">
      <c r="B98" s="45">
        <v>75</v>
      </c>
      <c r="C98" s="68" t="s">
        <v>64</v>
      </c>
      <c r="D98" s="68"/>
      <c r="E98" s="62">
        <f>VLOOKUP(C98,'指導者①　※必須'!$C$25:$F$124,4,FALSE)</f>
        <v>0</v>
      </c>
      <c r="F98" s="52"/>
      <c r="G98" s="52"/>
      <c r="H98" s="52"/>
      <c r="I98" s="52"/>
      <c r="J98" s="52"/>
      <c r="K98" s="62">
        <f t="shared" si="1"/>
        <v>0</v>
      </c>
    </row>
    <row r="99" spans="2:11" ht="15" customHeight="1" x14ac:dyDescent="0.2">
      <c r="B99" s="45">
        <v>76</v>
      </c>
      <c r="C99" s="68" t="s">
        <v>72</v>
      </c>
      <c r="D99" s="68"/>
      <c r="E99" s="62">
        <f>VLOOKUP(C99,'指導者①　※必須'!$C$25:$F$124,4,FALSE)</f>
        <v>0</v>
      </c>
      <c r="F99" s="52"/>
      <c r="G99" s="52"/>
      <c r="H99" s="52"/>
      <c r="I99" s="52"/>
      <c r="J99" s="52"/>
      <c r="K99" s="62">
        <f t="shared" si="1"/>
        <v>0</v>
      </c>
    </row>
    <row r="100" spans="2:11" ht="15" customHeight="1" x14ac:dyDescent="0.2">
      <c r="B100" s="45">
        <v>77</v>
      </c>
      <c r="C100" s="68" t="s">
        <v>79</v>
      </c>
      <c r="D100" s="68"/>
      <c r="E100" s="62">
        <f>VLOOKUP(C100,'指導者①　※必須'!$C$25:$F$124,4,FALSE)</f>
        <v>0</v>
      </c>
      <c r="F100" s="52"/>
      <c r="G100" s="52"/>
      <c r="H100" s="52"/>
      <c r="I100" s="52"/>
      <c r="J100" s="52"/>
      <c r="K100" s="62">
        <f t="shared" si="1"/>
        <v>0</v>
      </c>
    </row>
    <row r="101" spans="2:11" ht="15" customHeight="1" x14ac:dyDescent="0.2">
      <c r="B101" s="45">
        <v>78</v>
      </c>
      <c r="C101" s="68" t="s">
        <v>80</v>
      </c>
      <c r="D101" s="68"/>
      <c r="E101" s="62">
        <f>VLOOKUP(C101,'指導者①　※必須'!$C$25:$F$124,4,FALSE)</f>
        <v>0</v>
      </c>
      <c r="F101" s="52"/>
      <c r="G101" s="52"/>
      <c r="H101" s="52"/>
      <c r="I101" s="52"/>
      <c r="J101" s="52"/>
      <c r="K101" s="62">
        <f t="shared" si="1"/>
        <v>0</v>
      </c>
    </row>
    <row r="102" spans="2:11" ht="15" customHeight="1" x14ac:dyDescent="0.2">
      <c r="B102" s="45">
        <v>79</v>
      </c>
      <c r="C102" s="68" t="s">
        <v>31</v>
      </c>
      <c r="D102" s="68"/>
      <c r="E102" s="62">
        <f>VLOOKUP(C102,'指導者①　※必須'!$C$25:$F$124,4,FALSE)</f>
        <v>0</v>
      </c>
      <c r="F102" s="52"/>
      <c r="G102" s="52"/>
      <c r="H102" s="52"/>
      <c r="I102" s="52"/>
      <c r="J102" s="52"/>
      <c r="K102" s="62">
        <f t="shared" si="1"/>
        <v>0</v>
      </c>
    </row>
    <row r="103" spans="2:11" ht="15" customHeight="1" x14ac:dyDescent="0.2">
      <c r="B103" s="45">
        <v>80</v>
      </c>
      <c r="C103" s="68" t="s">
        <v>33</v>
      </c>
      <c r="D103" s="68"/>
      <c r="E103" s="62">
        <f>VLOOKUP(C103,'指導者①　※必須'!$C$25:$F$124,4,FALSE)</f>
        <v>0</v>
      </c>
      <c r="F103" s="52"/>
      <c r="G103" s="52"/>
      <c r="H103" s="52"/>
      <c r="I103" s="52"/>
      <c r="J103" s="52"/>
      <c r="K103" s="62">
        <f t="shared" si="1"/>
        <v>0</v>
      </c>
    </row>
    <row r="104" spans="2:11" ht="15" customHeight="1" x14ac:dyDescent="0.2">
      <c r="B104" s="45">
        <v>81</v>
      </c>
      <c r="C104" s="68" t="s">
        <v>35</v>
      </c>
      <c r="D104" s="68"/>
      <c r="E104" s="62">
        <f>VLOOKUP(C104,'指導者①　※必須'!$C$25:$F$124,4,FALSE)</f>
        <v>0</v>
      </c>
      <c r="F104" s="52"/>
      <c r="G104" s="52"/>
      <c r="H104" s="52"/>
      <c r="I104" s="52"/>
      <c r="J104" s="52"/>
      <c r="K104" s="62">
        <f t="shared" si="1"/>
        <v>0</v>
      </c>
    </row>
    <row r="105" spans="2:11" ht="15" customHeight="1" x14ac:dyDescent="0.2">
      <c r="B105" s="45">
        <v>82</v>
      </c>
      <c r="C105" s="68" t="s">
        <v>39</v>
      </c>
      <c r="D105" s="68"/>
      <c r="E105" s="62">
        <f>VLOOKUP(C105,'指導者①　※必須'!$C$25:$F$124,4,FALSE)</f>
        <v>0</v>
      </c>
      <c r="F105" s="52"/>
      <c r="G105" s="52"/>
      <c r="H105" s="52"/>
      <c r="I105" s="52"/>
      <c r="J105" s="52"/>
      <c r="K105" s="62">
        <f t="shared" si="1"/>
        <v>0</v>
      </c>
    </row>
    <row r="106" spans="2:11" ht="15" customHeight="1" x14ac:dyDescent="0.2">
      <c r="B106" s="45">
        <v>83</v>
      </c>
      <c r="C106" s="68" t="s">
        <v>43</v>
      </c>
      <c r="D106" s="68"/>
      <c r="E106" s="62">
        <f>VLOOKUP(C106,'指導者①　※必須'!$C$25:$F$124,4,FALSE)</f>
        <v>0</v>
      </c>
      <c r="F106" s="52"/>
      <c r="G106" s="52"/>
      <c r="H106" s="52"/>
      <c r="I106" s="52"/>
      <c r="J106" s="52"/>
      <c r="K106" s="62">
        <f t="shared" si="1"/>
        <v>0</v>
      </c>
    </row>
    <row r="107" spans="2:11" ht="15" customHeight="1" x14ac:dyDescent="0.2">
      <c r="B107" s="45">
        <v>84</v>
      </c>
      <c r="C107" s="68" t="s">
        <v>45</v>
      </c>
      <c r="D107" s="68"/>
      <c r="E107" s="62">
        <f>VLOOKUP(C107,'指導者①　※必須'!$C$25:$F$124,4,FALSE)</f>
        <v>0</v>
      </c>
      <c r="F107" s="52"/>
      <c r="G107" s="52"/>
      <c r="H107" s="52"/>
      <c r="I107" s="52"/>
      <c r="J107" s="52"/>
      <c r="K107" s="62">
        <f t="shared" si="1"/>
        <v>0</v>
      </c>
    </row>
    <row r="108" spans="2:11" ht="15" customHeight="1" x14ac:dyDescent="0.2">
      <c r="B108" s="45">
        <v>85</v>
      </c>
      <c r="C108" s="68" t="s">
        <v>50</v>
      </c>
      <c r="D108" s="68"/>
      <c r="E108" s="62">
        <f>VLOOKUP(C108,'指導者①　※必須'!$C$25:$F$124,4,FALSE)</f>
        <v>0</v>
      </c>
      <c r="F108" s="52"/>
      <c r="G108" s="52"/>
      <c r="H108" s="52"/>
      <c r="I108" s="52"/>
      <c r="J108" s="52"/>
      <c r="K108" s="62">
        <f t="shared" si="1"/>
        <v>0</v>
      </c>
    </row>
    <row r="109" spans="2:11" ht="15" customHeight="1" x14ac:dyDescent="0.2">
      <c r="B109" s="45">
        <v>86</v>
      </c>
      <c r="C109" s="68" t="s">
        <v>179</v>
      </c>
      <c r="D109" s="68"/>
      <c r="E109" s="62">
        <f>VLOOKUP(C109,'指導者①　※必須'!$C$25:$F$124,4,FALSE)</f>
        <v>0</v>
      </c>
      <c r="F109" s="52"/>
      <c r="G109" s="52"/>
      <c r="H109" s="52"/>
      <c r="I109" s="52"/>
      <c r="J109" s="52"/>
      <c r="K109" s="62">
        <f t="shared" si="1"/>
        <v>0</v>
      </c>
    </row>
    <row r="110" spans="2:11" ht="15" customHeight="1" x14ac:dyDescent="0.2">
      <c r="B110" s="45">
        <v>87</v>
      </c>
      <c r="C110" s="68" t="s">
        <v>61</v>
      </c>
      <c r="D110" s="68"/>
      <c r="E110" s="62">
        <f>VLOOKUP(C110,'指導者①　※必須'!$C$25:$F$124,4,FALSE)</f>
        <v>0</v>
      </c>
      <c r="F110" s="52"/>
      <c r="G110" s="52"/>
      <c r="H110" s="52"/>
      <c r="I110" s="52"/>
      <c r="J110" s="52"/>
      <c r="K110" s="62">
        <f t="shared" si="1"/>
        <v>0</v>
      </c>
    </row>
    <row r="111" spans="2:11" ht="15" customHeight="1" x14ac:dyDescent="0.2">
      <c r="B111" s="45">
        <v>88</v>
      </c>
      <c r="C111" s="68" t="s">
        <v>67</v>
      </c>
      <c r="D111" s="68"/>
      <c r="E111" s="62">
        <f>VLOOKUP(C111,'指導者①　※必須'!$C$25:$F$124,4,FALSE)</f>
        <v>0</v>
      </c>
      <c r="F111" s="52"/>
      <c r="G111" s="52"/>
      <c r="H111" s="52"/>
      <c r="I111" s="52"/>
      <c r="J111" s="52"/>
      <c r="K111" s="62">
        <f t="shared" si="1"/>
        <v>0</v>
      </c>
    </row>
    <row r="112" spans="2:11" ht="15" customHeight="1" x14ac:dyDescent="0.2">
      <c r="B112" s="45">
        <v>89</v>
      </c>
      <c r="C112" s="68" t="s">
        <v>73</v>
      </c>
      <c r="D112" s="68"/>
      <c r="E112" s="62">
        <f>VLOOKUP(C112,'指導者①　※必須'!$C$25:$F$124,4,FALSE)</f>
        <v>0</v>
      </c>
      <c r="F112" s="52"/>
      <c r="G112" s="52"/>
      <c r="H112" s="52"/>
      <c r="I112" s="52"/>
      <c r="J112" s="52"/>
      <c r="K112" s="62">
        <f t="shared" si="1"/>
        <v>0</v>
      </c>
    </row>
    <row r="113" spans="2:11" ht="15" customHeight="1" thickBot="1" x14ac:dyDescent="0.25">
      <c r="B113" s="45">
        <v>90</v>
      </c>
      <c r="C113" s="68" t="s">
        <v>75</v>
      </c>
      <c r="D113" s="69"/>
      <c r="E113" s="62">
        <f>VLOOKUP(C113,'指導者①　※必須'!$C$25:$F$124,4,FALSE)</f>
        <v>0</v>
      </c>
      <c r="F113" s="52"/>
      <c r="G113" s="52"/>
      <c r="H113" s="52"/>
      <c r="I113" s="52"/>
      <c r="J113" s="52"/>
      <c r="K113" s="62">
        <f t="shared" si="1"/>
        <v>0</v>
      </c>
    </row>
    <row r="114" spans="2:11" ht="15" customHeight="1" thickBot="1" x14ac:dyDescent="0.25">
      <c r="B114" s="45">
        <v>91</v>
      </c>
      <c r="C114" s="34" t="s">
        <v>189</v>
      </c>
      <c r="D114" s="37"/>
      <c r="E114" s="41"/>
      <c r="F114" s="52"/>
      <c r="G114" s="52"/>
      <c r="H114" s="52"/>
      <c r="I114" s="52"/>
      <c r="J114" s="52"/>
      <c r="K114" s="62">
        <f t="shared" si="1"/>
        <v>0</v>
      </c>
    </row>
    <row r="115" spans="2:11" ht="15" customHeight="1" thickBot="1" x14ac:dyDescent="0.25">
      <c r="B115" s="45">
        <v>92</v>
      </c>
      <c r="C115" s="34" t="s">
        <v>190</v>
      </c>
      <c r="D115" s="38"/>
      <c r="E115" s="41"/>
      <c r="F115" s="52"/>
      <c r="G115" s="52"/>
      <c r="H115" s="52"/>
      <c r="I115" s="52"/>
      <c r="J115" s="52"/>
      <c r="K115" s="62">
        <f t="shared" si="1"/>
        <v>0</v>
      </c>
    </row>
    <row r="116" spans="2:11" ht="15" customHeight="1" thickBot="1" x14ac:dyDescent="0.25">
      <c r="B116" s="45">
        <v>93</v>
      </c>
      <c r="C116" s="34" t="s">
        <v>191</v>
      </c>
      <c r="D116" s="37"/>
      <c r="E116" s="41"/>
      <c r="F116" s="52"/>
      <c r="G116" s="52"/>
      <c r="H116" s="52"/>
      <c r="I116" s="52"/>
      <c r="J116" s="52"/>
      <c r="K116" s="62">
        <f t="shared" si="1"/>
        <v>0</v>
      </c>
    </row>
    <row r="117" spans="2:11" ht="15" customHeight="1" thickBot="1" x14ac:dyDescent="0.25">
      <c r="B117" s="45">
        <v>94</v>
      </c>
      <c r="C117" s="34" t="s">
        <v>192</v>
      </c>
      <c r="D117" s="38"/>
      <c r="E117" s="41"/>
      <c r="F117" s="52"/>
      <c r="G117" s="52"/>
      <c r="H117" s="52"/>
      <c r="I117" s="52"/>
      <c r="J117" s="52"/>
      <c r="K117" s="62">
        <f t="shared" si="1"/>
        <v>0</v>
      </c>
    </row>
    <row r="118" spans="2:11" ht="15" customHeight="1" thickBot="1" x14ac:dyDescent="0.25">
      <c r="B118" s="45">
        <v>95</v>
      </c>
      <c r="C118" s="34" t="s">
        <v>193</v>
      </c>
      <c r="D118" s="37"/>
      <c r="E118" s="41"/>
      <c r="F118" s="52"/>
      <c r="G118" s="52"/>
      <c r="H118" s="52"/>
      <c r="I118" s="52"/>
      <c r="J118" s="52"/>
      <c r="K118" s="62">
        <f t="shared" si="1"/>
        <v>0</v>
      </c>
    </row>
    <row r="119" spans="2:11" ht="15" customHeight="1" thickBot="1" x14ac:dyDescent="0.25">
      <c r="B119" s="45">
        <v>96</v>
      </c>
      <c r="C119" s="34" t="s">
        <v>194</v>
      </c>
      <c r="D119" s="38"/>
      <c r="E119" s="41"/>
      <c r="F119" s="52"/>
      <c r="G119" s="52"/>
      <c r="H119" s="52"/>
      <c r="I119" s="52"/>
      <c r="J119" s="52"/>
      <c r="K119" s="62">
        <f t="shared" si="1"/>
        <v>0</v>
      </c>
    </row>
    <row r="120" spans="2:11" ht="15" customHeight="1" thickBot="1" x14ac:dyDescent="0.25">
      <c r="B120" s="45">
        <v>97</v>
      </c>
      <c r="C120" s="34" t="s">
        <v>195</v>
      </c>
      <c r="D120" s="37"/>
      <c r="E120" s="41"/>
      <c r="F120" s="52"/>
      <c r="G120" s="52"/>
      <c r="H120" s="52"/>
      <c r="I120" s="52"/>
      <c r="J120" s="52"/>
      <c r="K120" s="62">
        <f t="shared" si="1"/>
        <v>0</v>
      </c>
    </row>
    <row r="121" spans="2:11" ht="15" customHeight="1" thickBot="1" x14ac:dyDescent="0.25">
      <c r="B121" s="45">
        <v>98</v>
      </c>
      <c r="C121" s="34" t="s">
        <v>196</v>
      </c>
      <c r="D121" s="38"/>
      <c r="E121" s="41"/>
      <c r="F121" s="52"/>
      <c r="G121" s="52"/>
      <c r="H121" s="52"/>
      <c r="I121" s="52"/>
      <c r="J121" s="52"/>
      <c r="K121" s="62">
        <f t="shared" si="1"/>
        <v>0</v>
      </c>
    </row>
    <row r="122" spans="2:11" ht="15" customHeight="1" thickBot="1" x14ac:dyDescent="0.25">
      <c r="B122" s="45">
        <v>99</v>
      </c>
      <c r="C122" s="34" t="s">
        <v>197</v>
      </c>
      <c r="D122" s="37"/>
      <c r="E122" s="41"/>
      <c r="F122" s="52"/>
      <c r="G122" s="52"/>
      <c r="H122" s="52"/>
      <c r="I122" s="52"/>
      <c r="J122" s="52"/>
      <c r="K122" s="62">
        <f t="shared" si="1"/>
        <v>0</v>
      </c>
    </row>
    <row r="123" spans="2:11" ht="15" customHeight="1" thickBot="1" x14ac:dyDescent="0.25">
      <c r="B123" s="45">
        <v>100</v>
      </c>
      <c r="C123" s="34" t="s">
        <v>198</v>
      </c>
      <c r="D123" s="39"/>
      <c r="E123" s="41"/>
      <c r="F123" s="52"/>
      <c r="G123" s="52"/>
      <c r="H123" s="52"/>
      <c r="I123" s="52"/>
      <c r="J123" s="52"/>
      <c r="K123" s="62">
        <f t="shared" si="1"/>
        <v>0</v>
      </c>
    </row>
    <row r="124" spans="2:11" ht="12.45" customHeight="1" x14ac:dyDescent="0.2"/>
  </sheetData>
  <sheetProtection algorithmName="SHA-512" hashValue="oZDNSfTQJx5LCdqKC6dQojXDh7vbD5zIyyrZqXyKhbh0vpvHUgnj6tTgA3Stm0XFfqa+gswWvupr0FczTaQ3zw==" saltValue="4RwzzS9PrZjmUTRFqk/OGQ==" spinCount="100000" sheet="1" objects="1" scenarios="1"/>
  <autoFilter ref="A22:K22" xr:uid="{3463A083-DD58-4F96-9C6C-D1BDBFC62235}">
    <filterColumn colId="1" showButton="0"/>
    <filterColumn colId="2" showButton="0"/>
  </autoFilter>
  <mergeCells count="98">
    <mergeCell ref="K20:K22"/>
    <mergeCell ref="E21:F21"/>
    <mergeCell ref="G21:H21"/>
    <mergeCell ref="C28:D28"/>
    <mergeCell ref="B20:D22"/>
    <mergeCell ref="C24:D24"/>
    <mergeCell ref="C25:D25"/>
    <mergeCell ref="C26:D26"/>
    <mergeCell ref="C27:D27"/>
    <mergeCell ref="C100:D100"/>
    <mergeCell ref="C92:D92"/>
    <mergeCell ref="E20:H20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38:D38"/>
    <mergeCell ref="C93:D93"/>
    <mergeCell ref="C39:D39"/>
    <mergeCell ref="C110:D110"/>
    <mergeCell ref="C111:D111"/>
    <mergeCell ref="C112:D112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94:D94"/>
    <mergeCell ref="C95:D95"/>
    <mergeCell ref="C96:D96"/>
    <mergeCell ref="C97:D97"/>
    <mergeCell ref="C98:D98"/>
    <mergeCell ref="C99:D99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91:D91"/>
    <mergeCell ref="C74:D74"/>
    <mergeCell ref="C75:D75"/>
    <mergeCell ref="C76:D76"/>
    <mergeCell ref="C77:D77"/>
    <mergeCell ref="C40:D40"/>
    <mergeCell ref="C41:D41"/>
    <mergeCell ref="C70:D70"/>
    <mergeCell ref="C71:D71"/>
    <mergeCell ref="C72:D72"/>
    <mergeCell ref="C53:D53"/>
    <mergeCell ref="C69:D69"/>
    <mergeCell ref="C61:D61"/>
    <mergeCell ref="C62:D62"/>
    <mergeCell ref="C85:D85"/>
    <mergeCell ref="C86:D86"/>
    <mergeCell ref="C87:D87"/>
    <mergeCell ref="C42:D42"/>
    <mergeCell ref="C54:D54"/>
    <mergeCell ref="C55:D55"/>
    <mergeCell ref="C65:D65"/>
    <mergeCell ref="C73:D73"/>
    <mergeCell ref="C63:D63"/>
    <mergeCell ref="C64:D64"/>
    <mergeCell ref="C81:D81"/>
    <mergeCell ref="C82:D82"/>
    <mergeCell ref="C68:D68"/>
    <mergeCell ref="C58:D58"/>
    <mergeCell ref="C59:D59"/>
    <mergeCell ref="C60:D60"/>
    <mergeCell ref="J1:K1"/>
    <mergeCell ref="I20:J21"/>
    <mergeCell ref="C113:D113"/>
    <mergeCell ref="C23:D23"/>
    <mergeCell ref="C84:D84"/>
    <mergeCell ref="C66:D66"/>
    <mergeCell ref="C67:D67"/>
    <mergeCell ref="C89:D89"/>
    <mergeCell ref="C88:D88"/>
    <mergeCell ref="C78:D78"/>
    <mergeCell ref="C79:D79"/>
    <mergeCell ref="C80:D80"/>
    <mergeCell ref="C83:D83"/>
    <mergeCell ref="C90:D90"/>
    <mergeCell ref="C56:D56"/>
    <mergeCell ref="C57:D57"/>
  </mergeCells>
  <phoneticPr fontId="1"/>
  <conditionalFormatting sqref="F24:F123">
    <cfRule type="expression" dxfId="9" priority="3">
      <formula>$E24-$F24&lt;0</formula>
    </cfRule>
  </conditionalFormatting>
  <conditionalFormatting sqref="H24:H123">
    <cfRule type="expression" dxfId="8" priority="2">
      <formula>$G24-$H24&lt;0</formula>
    </cfRule>
  </conditionalFormatting>
  <conditionalFormatting sqref="J24:J123">
    <cfRule type="expression" dxfId="7" priority="1">
      <formula>$I24-$J24&lt;0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46DF-3BA7-4FC1-9522-978593A8ADB7}">
  <sheetPr>
    <tabColor theme="9" tint="0.79998168889431442"/>
    <pageSetUpPr fitToPage="1"/>
  </sheetPr>
  <dimension ref="A1:T121"/>
  <sheetViews>
    <sheetView view="pageBreakPreview" topLeftCell="A103" zoomScale="70" zoomScaleNormal="100" zoomScaleSheetLayoutView="70" workbookViewId="0">
      <selection activeCell="D115" sqref="D115"/>
    </sheetView>
  </sheetViews>
  <sheetFormatPr defaultRowHeight="13.2" x14ac:dyDescent="0.2"/>
  <cols>
    <col min="1" max="1" width="3.77734375" customWidth="1"/>
    <col min="2" max="2" width="4.21875" bestFit="1" customWidth="1"/>
    <col min="3" max="3" width="10.109375" customWidth="1"/>
    <col min="4" max="4" width="15.33203125" style="10" customWidth="1"/>
    <col min="5" max="5" width="11.33203125" style="10" bestFit="1" customWidth="1"/>
    <col min="6" max="10" width="11.6640625" style="49" customWidth="1"/>
    <col min="11" max="11" width="11.33203125" style="10" bestFit="1" customWidth="1"/>
    <col min="12" max="14" width="11.6640625" style="10" customWidth="1"/>
    <col min="15" max="15" width="11.33203125" style="10" bestFit="1" customWidth="1"/>
    <col min="16" max="20" width="11.6640625" customWidth="1"/>
    <col min="24" max="24" width="20.88671875" customWidth="1"/>
  </cols>
  <sheetData>
    <row r="1" spans="1:20" ht="23.55" customHeight="1" thickBot="1" x14ac:dyDescent="0.25">
      <c r="F1" s="10"/>
      <c r="G1" s="10"/>
      <c r="H1" s="10"/>
      <c r="I1" s="10"/>
      <c r="J1" s="10"/>
      <c r="R1" s="16" t="s">
        <v>0</v>
      </c>
      <c r="S1" s="83" t="str">
        <f>IF('指導者①　※必須'!G1="","※自動入力",'指導者①　※必須'!G1)</f>
        <v>※自動入力</v>
      </c>
      <c r="T1" s="84"/>
    </row>
    <row r="2" spans="1:20" x14ac:dyDescent="0.2">
      <c r="F2" s="10"/>
      <c r="G2" s="10"/>
      <c r="H2" s="10"/>
      <c r="I2" s="10"/>
      <c r="J2" s="10"/>
    </row>
    <row r="3" spans="1:20" x14ac:dyDescent="0.2">
      <c r="A3" s="33" t="s">
        <v>94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x14ac:dyDescent="0.2">
      <c r="A4" s="14" t="s">
        <v>199</v>
      </c>
      <c r="B4" s="14"/>
      <c r="C4" s="14"/>
      <c r="D4" s="14"/>
      <c r="E4" s="14"/>
      <c r="F4" s="14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20" x14ac:dyDescent="0.2">
      <c r="A5" t="s">
        <v>160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x14ac:dyDescent="0.2">
      <c r="A6" t="s">
        <v>201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2">
      <c r="A7" s="2" t="s">
        <v>135</v>
      </c>
      <c r="B7" s="3" t="s">
        <v>153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">
      <c r="A8" s="2" t="s">
        <v>136</v>
      </c>
      <c r="B8" s="9" t="s">
        <v>139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">
      <c r="A9" s="2" t="s">
        <v>137</v>
      </c>
      <c r="B9" s="9" t="s">
        <v>140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x14ac:dyDescent="0.2">
      <c r="A10" s="2"/>
      <c r="B10" s="9" t="s">
        <v>180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">
      <c r="A11" s="2"/>
      <c r="B11" s="9" t="s">
        <v>181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2">
      <c r="A12" s="2"/>
      <c r="B12" s="9" t="s">
        <v>182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">
      <c r="A13" s="2" t="s">
        <v>138</v>
      </c>
      <c r="B13" s="9" t="s">
        <v>149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">
      <c r="A15" t="s">
        <v>127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2">
      <c r="A16" s="2" t="s">
        <v>130</v>
      </c>
      <c r="B16" s="3" t="s">
        <v>213</v>
      </c>
      <c r="C16" s="3"/>
      <c r="D16" s="1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20" x14ac:dyDescent="0.2"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20" ht="16.5" customHeight="1" x14ac:dyDescent="0.2">
      <c r="B18" s="100" t="s">
        <v>124</v>
      </c>
      <c r="C18" s="101"/>
      <c r="D18" s="102"/>
      <c r="E18" s="97" t="s">
        <v>151</v>
      </c>
      <c r="F18" s="98"/>
      <c r="G18" s="98"/>
      <c r="H18" s="98"/>
      <c r="I18" s="98"/>
      <c r="J18" s="99"/>
      <c r="K18" s="96" t="s">
        <v>157</v>
      </c>
      <c r="L18" s="96"/>
      <c r="M18" s="96"/>
      <c r="N18" s="96"/>
      <c r="O18" s="97" t="s">
        <v>112</v>
      </c>
      <c r="P18" s="98"/>
      <c r="Q18" s="98"/>
      <c r="R18" s="98"/>
      <c r="S18" s="98"/>
      <c r="T18" s="99"/>
    </row>
    <row r="19" spans="2:20" ht="16.5" customHeight="1" x14ac:dyDescent="0.2">
      <c r="B19" s="103"/>
      <c r="C19" s="104"/>
      <c r="D19" s="105"/>
      <c r="E19" s="85" t="s">
        <v>142</v>
      </c>
      <c r="F19" s="98" t="s">
        <v>161</v>
      </c>
      <c r="G19" s="98"/>
      <c r="H19" s="98"/>
      <c r="I19" s="98"/>
      <c r="J19" s="99"/>
      <c r="K19" s="72" t="s">
        <v>143</v>
      </c>
      <c r="L19" s="97" t="s">
        <v>167</v>
      </c>
      <c r="M19" s="98"/>
      <c r="N19" s="99"/>
      <c r="O19" s="74" t="s">
        <v>144</v>
      </c>
      <c r="P19" s="96" t="s">
        <v>167</v>
      </c>
      <c r="Q19" s="96"/>
      <c r="R19" s="96"/>
      <c r="S19" s="96"/>
      <c r="T19" s="96"/>
    </row>
    <row r="20" spans="2:20" ht="16.5" customHeight="1" x14ac:dyDescent="0.2">
      <c r="B20" s="106"/>
      <c r="C20" s="107"/>
      <c r="D20" s="108"/>
      <c r="E20" s="85"/>
      <c r="F20" s="42" t="s">
        <v>162</v>
      </c>
      <c r="G20" s="19" t="s">
        <v>163</v>
      </c>
      <c r="H20" s="19" t="s">
        <v>164</v>
      </c>
      <c r="I20" s="19" t="s">
        <v>165</v>
      </c>
      <c r="J20" s="19" t="s">
        <v>166</v>
      </c>
      <c r="K20" s="73"/>
      <c r="L20" s="19" t="s">
        <v>168</v>
      </c>
      <c r="M20" s="19" t="s">
        <v>169</v>
      </c>
      <c r="N20" s="19" t="s">
        <v>170</v>
      </c>
      <c r="O20" s="77"/>
      <c r="P20" s="19" t="s">
        <v>171</v>
      </c>
      <c r="Q20" s="19" t="s">
        <v>172</v>
      </c>
      <c r="R20" s="19" t="s">
        <v>173</v>
      </c>
      <c r="S20" s="19" t="s">
        <v>174</v>
      </c>
      <c r="T20" s="19" t="s">
        <v>175</v>
      </c>
    </row>
    <row r="21" spans="2:20" x14ac:dyDescent="0.2">
      <c r="B21" s="12" t="s">
        <v>96</v>
      </c>
      <c r="C21" s="26" t="s">
        <v>2</v>
      </c>
      <c r="D21" s="27"/>
      <c r="E21" s="64">
        <v>2</v>
      </c>
      <c r="F21" s="47" t="s">
        <v>154</v>
      </c>
      <c r="G21" s="47">
        <v>1234567</v>
      </c>
      <c r="H21" s="47"/>
      <c r="I21" s="47"/>
      <c r="J21" s="47"/>
      <c r="K21" s="64">
        <v>1</v>
      </c>
      <c r="L21" s="50" t="s">
        <v>155</v>
      </c>
      <c r="M21" s="47"/>
      <c r="N21" s="47"/>
      <c r="O21" s="64">
        <v>1</v>
      </c>
      <c r="P21" s="28">
        <v>1111111</v>
      </c>
      <c r="Q21" s="51"/>
      <c r="R21" s="51"/>
      <c r="S21" s="12"/>
      <c r="T21" s="12"/>
    </row>
    <row r="22" spans="2:20" ht="15" customHeight="1" x14ac:dyDescent="0.2">
      <c r="B22" s="18">
        <v>1</v>
      </c>
      <c r="C22" s="109" t="s">
        <v>2</v>
      </c>
      <c r="D22" s="109"/>
      <c r="E22" s="65">
        <f>VLOOKUP(C22,'安全管理①　※必須'!$C$24:$E$123,3,FALSE)</f>
        <v>0</v>
      </c>
      <c r="F22" s="48"/>
      <c r="G22" s="48"/>
      <c r="H22" s="48"/>
      <c r="I22" s="48"/>
      <c r="J22" s="48"/>
      <c r="K22" s="65">
        <f>VLOOKUP(C22,'安全管理①　※必須'!$C$24:$G$123,5,FALSE)</f>
        <v>0</v>
      </c>
      <c r="L22" s="48"/>
      <c r="M22" s="48"/>
      <c r="N22" s="48"/>
      <c r="O22" s="65">
        <f>VLOOKUP(C22,'安全管理①　※必須'!$C$24:$I$123,7,FALSE)</f>
        <v>0</v>
      </c>
      <c r="P22" s="48"/>
      <c r="Q22" s="48"/>
      <c r="R22" s="48"/>
      <c r="S22" s="48"/>
      <c r="T22" s="48"/>
    </row>
    <row r="23" spans="2:20" ht="15" customHeight="1" x14ac:dyDescent="0.2">
      <c r="B23" s="18">
        <v>2</v>
      </c>
      <c r="C23" s="109" t="s">
        <v>4</v>
      </c>
      <c r="D23" s="109"/>
      <c r="E23" s="65">
        <f>VLOOKUP(C23,'安全管理①　※必須'!$C$24:$E$123,3,FALSE)</f>
        <v>0</v>
      </c>
      <c r="F23" s="48"/>
      <c r="G23" s="48"/>
      <c r="H23" s="48"/>
      <c r="I23" s="48"/>
      <c r="J23" s="48"/>
      <c r="K23" s="65">
        <f>VLOOKUP(C23,'安全管理①　※必須'!$C$24:$G$123,5,FALSE)</f>
        <v>0</v>
      </c>
      <c r="L23" s="48"/>
      <c r="M23" s="48"/>
      <c r="N23" s="48"/>
      <c r="O23" s="65">
        <f>VLOOKUP(C23,'安全管理①　※必須'!$C$24:$I$123,7,FALSE)</f>
        <v>0</v>
      </c>
      <c r="P23" s="48"/>
      <c r="Q23" s="48"/>
      <c r="R23" s="48"/>
      <c r="S23" s="48"/>
      <c r="T23" s="48"/>
    </row>
    <row r="24" spans="2:20" ht="15" customHeight="1" x14ac:dyDescent="0.2">
      <c r="B24" s="18">
        <v>3</v>
      </c>
      <c r="C24" s="109" t="s">
        <v>6</v>
      </c>
      <c r="D24" s="109"/>
      <c r="E24" s="65">
        <f>VLOOKUP(C24,'安全管理①　※必須'!$C$24:$E$123,3,FALSE)</f>
        <v>0</v>
      </c>
      <c r="F24" s="48"/>
      <c r="G24" s="48"/>
      <c r="H24" s="48"/>
      <c r="I24" s="48"/>
      <c r="J24" s="48"/>
      <c r="K24" s="65">
        <f>VLOOKUP(C24,'安全管理①　※必須'!$C$24:$G$123,5,FALSE)</f>
        <v>0</v>
      </c>
      <c r="L24" s="48"/>
      <c r="M24" s="48"/>
      <c r="N24" s="48"/>
      <c r="O24" s="65">
        <f>VLOOKUP(C24,'安全管理①　※必須'!$C$24:$I$123,7,FALSE)</f>
        <v>0</v>
      </c>
      <c r="P24" s="48"/>
      <c r="Q24" s="48"/>
      <c r="R24" s="48"/>
      <c r="S24" s="48"/>
      <c r="T24" s="48"/>
    </row>
    <row r="25" spans="2:20" ht="15" customHeight="1" x14ac:dyDescent="0.2">
      <c r="B25" s="18">
        <v>4</v>
      </c>
      <c r="C25" s="109" t="s">
        <v>10</v>
      </c>
      <c r="D25" s="109"/>
      <c r="E25" s="65">
        <f>VLOOKUP(C25,'安全管理①　※必須'!$C$24:$E$123,3,FALSE)</f>
        <v>0</v>
      </c>
      <c r="F25" s="48"/>
      <c r="G25" s="48"/>
      <c r="H25" s="48"/>
      <c r="I25" s="48"/>
      <c r="J25" s="48"/>
      <c r="K25" s="65">
        <f>VLOOKUP(C25,'安全管理①　※必須'!$C$24:$G$123,5,FALSE)</f>
        <v>0</v>
      </c>
      <c r="L25" s="48"/>
      <c r="M25" s="48"/>
      <c r="N25" s="48"/>
      <c r="O25" s="65">
        <f>VLOOKUP(C25,'安全管理①　※必須'!$C$24:$I$123,7,FALSE)</f>
        <v>0</v>
      </c>
      <c r="P25" s="48"/>
      <c r="Q25" s="48"/>
      <c r="R25" s="48"/>
      <c r="S25" s="48"/>
      <c r="T25" s="48"/>
    </row>
    <row r="26" spans="2:20" ht="15" customHeight="1" x14ac:dyDescent="0.2">
      <c r="B26" s="18">
        <v>5</v>
      </c>
      <c r="C26" s="109" t="s">
        <v>14</v>
      </c>
      <c r="D26" s="109"/>
      <c r="E26" s="65">
        <f>VLOOKUP(C26,'安全管理①　※必須'!$C$24:$E$123,3,FALSE)</f>
        <v>0</v>
      </c>
      <c r="F26" s="48"/>
      <c r="G26" s="48"/>
      <c r="H26" s="48"/>
      <c r="I26" s="48"/>
      <c r="J26" s="48"/>
      <c r="K26" s="65">
        <f>VLOOKUP(C26,'安全管理①　※必須'!$C$24:$G$123,5,FALSE)</f>
        <v>0</v>
      </c>
      <c r="L26" s="48"/>
      <c r="M26" s="48"/>
      <c r="N26" s="48"/>
      <c r="O26" s="65">
        <f>VLOOKUP(C26,'安全管理①　※必須'!$C$24:$I$123,7,FALSE)</f>
        <v>0</v>
      </c>
      <c r="P26" s="48"/>
      <c r="Q26" s="48"/>
      <c r="R26" s="48"/>
      <c r="S26" s="48"/>
      <c r="T26" s="48"/>
    </row>
    <row r="27" spans="2:20" ht="15" customHeight="1" x14ac:dyDescent="0.2">
      <c r="B27" s="18">
        <v>6</v>
      </c>
      <c r="C27" s="109" t="s">
        <v>16</v>
      </c>
      <c r="D27" s="109"/>
      <c r="E27" s="65">
        <f>VLOOKUP(C27,'安全管理①　※必須'!$C$24:$E$123,3,FALSE)</f>
        <v>0</v>
      </c>
      <c r="F27" s="48"/>
      <c r="G27" s="48"/>
      <c r="H27" s="48"/>
      <c r="I27" s="48"/>
      <c r="J27" s="48"/>
      <c r="K27" s="65">
        <f>VLOOKUP(C27,'安全管理①　※必須'!$C$24:$G$123,5,FALSE)</f>
        <v>0</v>
      </c>
      <c r="L27" s="48"/>
      <c r="M27" s="48"/>
      <c r="N27" s="48"/>
      <c r="O27" s="65">
        <f>VLOOKUP(C27,'安全管理①　※必須'!$C$24:$I$123,7,FALSE)</f>
        <v>0</v>
      </c>
      <c r="P27" s="48"/>
      <c r="Q27" s="48"/>
      <c r="R27" s="48"/>
      <c r="S27" s="48"/>
      <c r="T27" s="48"/>
    </row>
    <row r="28" spans="2:20" ht="15" customHeight="1" x14ac:dyDescent="0.2">
      <c r="B28" s="18">
        <v>7</v>
      </c>
      <c r="C28" s="109" t="s">
        <v>20</v>
      </c>
      <c r="D28" s="109"/>
      <c r="E28" s="65">
        <f>VLOOKUP(C28,'安全管理①　※必須'!$C$24:$E$123,3,FALSE)</f>
        <v>0</v>
      </c>
      <c r="F28" s="48"/>
      <c r="G28" s="48"/>
      <c r="H28" s="48"/>
      <c r="I28" s="48"/>
      <c r="J28" s="48"/>
      <c r="K28" s="65">
        <f>VLOOKUP(C28,'安全管理①　※必須'!$C$24:$G$123,5,FALSE)</f>
        <v>0</v>
      </c>
      <c r="L28" s="48"/>
      <c r="M28" s="48"/>
      <c r="N28" s="48"/>
      <c r="O28" s="65">
        <f>VLOOKUP(C28,'安全管理①　※必須'!$C$24:$I$123,7,FALSE)</f>
        <v>0</v>
      </c>
      <c r="P28" s="48"/>
      <c r="Q28" s="48"/>
      <c r="R28" s="48"/>
      <c r="S28" s="48"/>
      <c r="T28" s="48"/>
    </row>
    <row r="29" spans="2:20" ht="15" customHeight="1" x14ac:dyDescent="0.2">
      <c r="B29" s="18">
        <v>8</v>
      </c>
      <c r="C29" s="109" t="s">
        <v>22</v>
      </c>
      <c r="D29" s="109"/>
      <c r="E29" s="65">
        <f>VLOOKUP(C29,'安全管理①　※必須'!$C$24:$E$123,3,FALSE)</f>
        <v>0</v>
      </c>
      <c r="F29" s="48"/>
      <c r="G29" s="48"/>
      <c r="H29" s="48"/>
      <c r="I29" s="48"/>
      <c r="J29" s="48"/>
      <c r="K29" s="65">
        <f>VLOOKUP(C29,'安全管理①　※必須'!$C$24:$G$123,5,FALSE)</f>
        <v>0</v>
      </c>
      <c r="L29" s="48"/>
      <c r="M29" s="48"/>
      <c r="N29" s="48"/>
      <c r="O29" s="65">
        <f>VLOOKUP(C29,'安全管理①　※必須'!$C$24:$I$123,7,FALSE)</f>
        <v>0</v>
      </c>
      <c r="P29" s="48"/>
      <c r="Q29" s="48"/>
      <c r="R29" s="48"/>
      <c r="S29" s="48"/>
      <c r="T29" s="48"/>
    </row>
    <row r="30" spans="2:20" ht="15" customHeight="1" x14ac:dyDescent="0.2">
      <c r="B30" s="18">
        <v>9</v>
      </c>
      <c r="C30" s="109" t="s">
        <v>24</v>
      </c>
      <c r="D30" s="109"/>
      <c r="E30" s="65">
        <f>VLOOKUP(C30,'安全管理①　※必須'!$C$24:$E$123,3,FALSE)</f>
        <v>0</v>
      </c>
      <c r="F30" s="48"/>
      <c r="G30" s="48"/>
      <c r="H30" s="48"/>
      <c r="I30" s="48"/>
      <c r="J30" s="48"/>
      <c r="K30" s="65">
        <f>VLOOKUP(C30,'安全管理①　※必須'!$C$24:$G$123,5,FALSE)</f>
        <v>0</v>
      </c>
      <c r="L30" s="48"/>
      <c r="M30" s="48"/>
      <c r="N30" s="48"/>
      <c r="O30" s="65">
        <f>VLOOKUP(C30,'安全管理①　※必須'!$C$24:$I$123,7,FALSE)</f>
        <v>0</v>
      </c>
      <c r="P30" s="48"/>
      <c r="Q30" s="48"/>
      <c r="R30" s="48"/>
      <c r="S30" s="48"/>
      <c r="T30" s="48"/>
    </row>
    <row r="31" spans="2:20" ht="15" customHeight="1" x14ac:dyDescent="0.2">
      <c r="B31" s="18">
        <v>10</v>
      </c>
      <c r="C31" s="109" t="s">
        <v>26</v>
      </c>
      <c r="D31" s="109"/>
      <c r="E31" s="65">
        <f>VLOOKUP(C31,'安全管理①　※必須'!$C$24:$E$123,3,FALSE)</f>
        <v>0</v>
      </c>
      <c r="F31" s="48"/>
      <c r="G31" s="48"/>
      <c r="H31" s="48"/>
      <c r="I31" s="48"/>
      <c r="J31" s="48"/>
      <c r="K31" s="65">
        <f>VLOOKUP(C31,'安全管理①　※必須'!$C$24:$G$123,5,FALSE)</f>
        <v>0</v>
      </c>
      <c r="L31" s="48"/>
      <c r="M31" s="48"/>
      <c r="N31" s="48"/>
      <c r="O31" s="65">
        <f>VLOOKUP(C31,'安全管理①　※必須'!$C$24:$I$123,7,FALSE)</f>
        <v>0</v>
      </c>
      <c r="P31" s="48"/>
      <c r="Q31" s="48"/>
      <c r="R31" s="48"/>
      <c r="S31" s="48"/>
      <c r="T31" s="48"/>
    </row>
    <row r="32" spans="2:20" ht="15" customHeight="1" x14ac:dyDescent="0.2">
      <c r="B32" s="18">
        <v>11</v>
      </c>
      <c r="C32" s="109" t="s">
        <v>28</v>
      </c>
      <c r="D32" s="109"/>
      <c r="E32" s="65">
        <f>VLOOKUP(C32,'安全管理①　※必須'!$C$24:$E$123,3,FALSE)</f>
        <v>0</v>
      </c>
      <c r="F32" s="48"/>
      <c r="G32" s="48"/>
      <c r="H32" s="48"/>
      <c r="I32" s="48"/>
      <c r="J32" s="48"/>
      <c r="K32" s="65">
        <f>VLOOKUP(C32,'安全管理①　※必須'!$C$24:$G$123,5,FALSE)</f>
        <v>0</v>
      </c>
      <c r="L32" s="48"/>
      <c r="M32" s="48"/>
      <c r="N32" s="48"/>
      <c r="O32" s="65">
        <f>VLOOKUP(C32,'安全管理①　※必須'!$C$24:$I$123,7,FALSE)</f>
        <v>0</v>
      </c>
      <c r="P32" s="48"/>
      <c r="Q32" s="48"/>
      <c r="R32" s="48"/>
      <c r="S32" s="48"/>
      <c r="T32" s="48"/>
    </row>
    <row r="33" spans="2:20" ht="15" customHeight="1" x14ac:dyDescent="0.2">
      <c r="B33" s="18">
        <v>12</v>
      </c>
      <c r="C33" s="109" t="s">
        <v>32</v>
      </c>
      <c r="D33" s="109"/>
      <c r="E33" s="65">
        <f>VLOOKUP(C33,'安全管理①　※必須'!$C$24:$E$123,3,FALSE)</f>
        <v>0</v>
      </c>
      <c r="F33" s="48"/>
      <c r="G33" s="48"/>
      <c r="H33" s="48"/>
      <c r="I33" s="48"/>
      <c r="J33" s="48"/>
      <c r="K33" s="65">
        <f>VLOOKUP(C33,'安全管理①　※必須'!$C$24:$G$123,5,FALSE)</f>
        <v>0</v>
      </c>
      <c r="L33" s="48"/>
      <c r="M33" s="48"/>
      <c r="N33" s="48"/>
      <c r="O33" s="65">
        <f>VLOOKUP(C33,'安全管理①　※必須'!$C$24:$I$123,7,FALSE)</f>
        <v>0</v>
      </c>
      <c r="P33" s="48"/>
      <c r="Q33" s="48"/>
      <c r="R33" s="48"/>
      <c r="S33" s="48"/>
      <c r="T33" s="48"/>
    </row>
    <row r="34" spans="2:20" ht="15" customHeight="1" x14ac:dyDescent="0.2">
      <c r="B34" s="18">
        <v>13</v>
      </c>
      <c r="C34" s="109" t="s">
        <v>34</v>
      </c>
      <c r="D34" s="109"/>
      <c r="E34" s="65">
        <f>VLOOKUP(C34,'安全管理①　※必須'!$C$24:$E$123,3,FALSE)</f>
        <v>0</v>
      </c>
      <c r="F34" s="48"/>
      <c r="G34" s="48"/>
      <c r="H34" s="48"/>
      <c r="I34" s="48"/>
      <c r="J34" s="48"/>
      <c r="K34" s="65">
        <f>VLOOKUP(C34,'安全管理①　※必須'!$C$24:$G$123,5,FALSE)</f>
        <v>0</v>
      </c>
      <c r="L34" s="48"/>
      <c r="M34" s="48"/>
      <c r="N34" s="48"/>
      <c r="O34" s="65">
        <f>VLOOKUP(C34,'安全管理①　※必須'!$C$24:$I$123,7,FALSE)</f>
        <v>0</v>
      </c>
      <c r="P34" s="48"/>
      <c r="Q34" s="48"/>
      <c r="R34" s="48"/>
      <c r="S34" s="48"/>
      <c r="T34" s="48"/>
    </row>
    <row r="35" spans="2:20" ht="15" customHeight="1" x14ac:dyDescent="0.2">
      <c r="B35" s="18">
        <v>14</v>
      </c>
      <c r="C35" s="109" t="s">
        <v>36</v>
      </c>
      <c r="D35" s="109"/>
      <c r="E35" s="65">
        <f>VLOOKUP(C35,'安全管理①　※必須'!$C$24:$E$123,3,FALSE)</f>
        <v>0</v>
      </c>
      <c r="F35" s="48"/>
      <c r="G35" s="48"/>
      <c r="H35" s="48"/>
      <c r="I35" s="48"/>
      <c r="J35" s="48"/>
      <c r="K35" s="65">
        <f>VLOOKUP(C35,'安全管理①　※必須'!$C$24:$G$123,5,FALSE)</f>
        <v>0</v>
      </c>
      <c r="L35" s="48"/>
      <c r="M35" s="48"/>
      <c r="N35" s="48"/>
      <c r="O35" s="65">
        <f>VLOOKUP(C35,'安全管理①　※必須'!$C$24:$I$123,7,FALSE)</f>
        <v>0</v>
      </c>
      <c r="P35" s="48"/>
      <c r="Q35" s="48"/>
      <c r="R35" s="48"/>
      <c r="S35" s="48"/>
      <c r="T35" s="48"/>
    </row>
    <row r="36" spans="2:20" ht="15" customHeight="1" x14ac:dyDescent="0.2">
      <c r="B36" s="18">
        <v>15</v>
      </c>
      <c r="C36" s="109" t="s">
        <v>40</v>
      </c>
      <c r="D36" s="109"/>
      <c r="E36" s="65">
        <f>VLOOKUP(C36,'安全管理①　※必須'!$C$24:$E$123,3,FALSE)</f>
        <v>0</v>
      </c>
      <c r="F36" s="48"/>
      <c r="G36" s="48"/>
      <c r="H36" s="48"/>
      <c r="I36" s="48"/>
      <c r="J36" s="48"/>
      <c r="K36" s="65">
        <f>VLOOKUP(C36,'安全管理①　※必須'!$C$24:$G$123,5,FALSE)</f>
        <v>0</v>
      </c>
      <c r="L36" s="48"/>
      <c r="M36" s="48"/>
      <c r="N36" s="48"/>
      <c r="O36" s="65">
        <f>VLOOKUP(C36,'安全管理①　※必須'!$C$24:$I$123,7,FALSE)</f>
        <v>0</v>
      </c>
      <c r="P36" s="48"/>
      <c r="Q36" s="48"/>
      <c r="R36" s="48"/>
      <c r="S36" s="48"/>
      <c r="T36" s="48"/>
    </row>
    <row r="37" spans="2:20" ht="15" customHeight="1" x14ac:dyDescent="0.2">
      <c r="B37" s="18">
        <v>16</v>
      </c>
      <c r="C37" s="109" t="s">
        <v>42</v>
      </c>
      <c r="D37" s="109"/>
      <c r="E37" s="65">
        <f>VLOOKUP(C37,'安全管理①　※必須'!$C$24:$E$123,3,FALSE)</f>
        <v>0</v>
      </c>
      <c r="F37" s="48"/>
      <c r="G37" s="48"/>
      <c r="H37" s="48"/>
      <c r="I37" s="48"/>
      <c r="J37" s="48"/>
      <c r="K37" s="65">
        <f>VLOOKUP(C37,'安全管理①　※必須'!$C$24:$G$123,5,FALSE)</f>
        <v>0</v>
      </c>
      <c r="L37" s="48"/>
      <c r="M37" s="48"/>
      <c r="N37" s="48"/>
      <c r="O37" s="65">
        <f>VLOOKUP(C37,'安全管理①　※必須'!$C$24:$I$123,7,FALSE)</f>
        <v>0</v>
      </c>
      <c r="P37" s="48"/>
      <c r="Q37" s="48"/>
      <c r="R37" s="48"/>
      <c r="S37" s="48"/>
      <c r="T37" s="48"/>
    </row>
    <row r="38" spans="2:20" ht="15" customHeight="1" x14ac:dyDescent="0.2">
      <c r="B38" s="18">
        <v>17</v>
      </c>
      <c r="C38" s="109" t="s">
        <v>44</v>
      </c>
      <c r="D38" s="109"/>
      <c r="E38" s="65">
        <f>VLOOKUP(C38,'安全管理①　※必須'!$C$24:$E$123,3,FALSE)</f>
        <v>0</v>
      </c>
      <c r="F38" s="48"/>
      <c r="G38" s="48"/>
      <c r="H38" s="48"/>
      <c r="I38" s="48"/>
      <c r="J38" s="48"/>
      <c r="K38" s="65">
        <f>VLOOKUP(C38,'安全管理①　※必須'!$C$24:$G$123,5,FALSE)</f>
        <v>0</v>
      </c>
      <c r="L38" s="48"/>
      <c r="M38" s="48"/>
      <c r="N38" s="48"/>
      <c r="O38" s="65">
        <f>VLOOKUP(C38,'安全管理①　※必須'!$C$24:$I$123,7,FALSE)</f>
        <v>0</v>
      </c>
      <c r="P38" s="48"/>
      <c r="Q38" s="48"/>
      <c r="R38" s="48"/>
      <c r="S38" s="48"/>
      <c r="T38" s="48"/>
    </row>
    <row r="39" spans="2:20" ht="15" customHeight="1" x14ac:dyDescent="0.2">
      <c r="B39" s="18">
        <v>18</v>
      </c>
      <c r="C39" s="109" t="s">
        <v>46</v>
      </c>
      <c r="D39" s="109"/>
      <c r="E39" s="65">
        <f>VLOOKUP(C39,'安全管理①　※必須'!$C$24:$E$123,3,FALSE)</f>
        <v>0</v>
      </c>
      <c r="F39" s="48"/>
      <c r="G39" s="48"/>
      <c r="H39" s="48"/>
      <c r="I39" s="48"/>
      <c r="J39" s="48"/>
      <c r="K39" s="65">
        <f>VLOOKUP(C39,'安全管理①　※必須'!$C$24:$G$123,5,FALSE)</f>
        <v>0</v>
      </c>
      <c r="L39" s="48"/>
      <c r="M39" s="48"/>
      <c r="N39" s="48"/>
      <c r="O39" s="65">
        <f>VLOOKUP(C39,'安全管理①　※必須'!$C$24:$I$123,7,FALSE)</f>
        <v>0</v>
      </c>
      <c r="P39" s="48"/>
      <c r="Q39" s="48"/>
      <c r="R39" s="48"/>
      <c r="S39" s="48"/>
      <c r="T39" s="48"/>
    </row>
    <row r="40" spans="2:20" ht="15" customHeight="1" x14ac:dyDescent="0.2">
      <c r="B40" s="18">
        <v>19</v>
      </c>
      <c r="C40" s="109" t="s">
        <v>47</v>
      </c>
      <c r="D40" s="109"/>
      <c r="E40" s="65">
        <f>VLOOKUP(C40,'安全管理①　※必須'!$C$24:$E$123,3,FALSE)</f>
        <v>0</v>
      </c>
      <c r="F40" s="48"/>
      <c r="G40" s="48"/>
      <c r="H40" s="48"/>
      <c r="I40" s="48"/>
      <c r="J40" s="48"/>
      <c r="K40" s="65">
        <f>VLOOKUP(C40,'安全管理①　※必須'!$C$24:$G$123,5,FALSE)</f>
        <v>0</v>
      </c>
      <c r="L40" s="48"/>
      <c r="M40" s="48"/>
      <c r="N40" s="48"/>
      <c r="O40" s="65">
        <f>VLOOKUP(C40,'安全管理①　※必須'!$C$24:$I$123,7,FALSE)</f>
        <v>0</v>
      </c>
      <c r="P40" s="48"/>
      <c r="Q40" s="48"/>
      <c r="R40" s="48"/>
      <c r="S40" s="48"/>
      <c r="T40" s="48"/>
    </row>
    <row r="41" spans="2:20" ht="15" customHeight="1" x14ac:dyDescent="0.2">
      <c r="B41" s="18">
        <v>20</v>
      </c>
      <c r="C41" s="109" t="s">
        <v>48</v>
      </c>
      <c r="D41" s="109"/>
      <c r="E41" s="65">
        <f>VLOOKUP(C41,'安全管理①　※必須'!$C$24:$E$123,3,FALSE)</f>
        <v>0</v>
      </c>
      <c r="F41" s="48"/>
      <c r="G41" s="48"/>
      <c r="H41" s="48"/>
      <c r="I41" s="48"/>
      <c r="J41" s="48"/>
      <c r="K41" s="65">
        <f>VLOOKUP(C41,'安全管理①　※必須'!$C$24:$G$123,5,FALSE)</f>
        <v>0</v>
      </c>
      <c r="L41" s="48"/>
      <c r="M41" s="48"/>
      <c r="N41" s="48"/>
      <c r="O41" s="65">
        <f>VLOOKUP(C41,'安全管理①　※必須'!$C$24:$I$123,7,FALSE)</f>
        <v>0</v>
      </c>
      <c r="P41" s="48"/>
      <c r="Q41" s="48"/>
      <c r="R41" s="48"/>
      <c r="S41" s="48"/>
      <c r="T41" s="48"/>
    </row>
    <row r="42" spans="2:20" ht="15" customHeight="1" x14ac:dyDescent="0.2">
      <c r="B42" s="18">
        <v>21</v>
      </c>
      <c r="C42" s="109" t="s">
        <v>49</v>
      </c>
      <c r="D42" s="109"/>
      <c r="E42" s="65">
        <f>VLOOKUP(C42,'安全管理①　※必須'!$C$24:$E$123,3,FALSE)</f>
        <v>0</v>
      </c>
      <c r="F42" s="48"/>
      <c r="G42" s="48"/>
      <c r="H42" s="48"/>
      <c r="I42" s="48"/>
      <c r="J42" s="48"/>
      <c r="K42" s="65">
        <f>VLOOKUP(C42,'安全管理①　※必須'!$C$24:$G$123,5,FALSE)</f>
        <v>0</v>
      </c>
      <c r="L42" s="48"/>
      <c r="M42" s="48"/>
      <c r="N42" s="48"/>
      <c r="O42" s="65">
        <f>VLOOKUP(C42,'安全管理①　※必須'!$C$24:$I$123,7,FALSE)</f>
        <v>0</v>
      </c>
      <c r="P42" s="48"/>
      <c r="Q42" s="48"/>
      <c r="R42" s="48"/>
      <c r="S42" s="48"/>
      <c r="T42" s="48"/>
    </row>
    <row r="43" spans="2:20" ht="15" customHeight="1" x14ac:dyDescent="0.2">
      <c r="B43" s="18">
        <v>22</v>
      </c>
      <c r="C43" s="109" t="s">
        <v>53</v>
      </c>
      <c r="D43" s="109"/>
      <c r="E43" s="65">
        <f>VLOOKUP(C43,'安全管理①　※必須'!$C$24:$E$123,3,FALSE)</f>
        <v>0</v>
      </c>
      <c r="F43" s="48"/>
      <c r="G43" s="48"/>
      <c r="H43" s="48"/>
      <c r="I43" s="48"/>
      <c r="J43" s="48"/>
      <c r="K43" s="65">
        <f>VLOOKUP(C43,'安全管理①　※必須'!$C$24:$G$123,5,FALSE)</f>
        <v>0</v>
      </c>
      <c r="L43" s="48"/>
      <c r="M43" s="48"/>
      <c r="N43" s="48"/>
      <c r="O43" s="65">
        <f>VLOOKUP(C43,'安全管理①　※必須'!$C$24:$I$123,7,FALSE)</f>
        <v>0</v>
      </c>
      <c r="P43" s="48"/>
      <c r="Q43" s="48"/>
      <c r="R43" s="48"/>
      <c r="S43" s="48"/>
      <c r="T43" s="48"/>
    </row>
    <row r="44" spans="2:20" ht="15" customHeight="1" x14ac:dyDescent="0.2">
      <c r="B44" s="18">
        <v>23</v>
      </c>
      <c r="C44" s="109" t="s">
        <v>54</v>
      </c>
      <c r="D44" s="109"/>
      <c r="E44" s="65">
        <f>VLOOKUP(C44,'安全管理①　※必須'!$C$24:$E$123,3,FALSE)</f>
        <v>0</v>
      </c>
      <c r="F44" s="48"/>
      <c r="G44" s="48"/>
      <c r="H44" s="48"/>
      <c r="I44" s="48"/>
      <c r="J44" s="48"/>
      <c r="K44" s="65">
        <f>VLOOKUP(C44,'安全管理①　※必須'!$C$24:$G$123,5,FALSE)</f>
        <v>0</v>
      </c>
      <c r="L44" s="48"/>
      <c r="M44" s="48"/>
      <c r="N44" s="48"/>
      <c r="O44" s="65">
        <f>VLOOKUP(C44,'安全管理①　※必須'!$C$24:$I$123,7,FALSE)</f>
        <v>0</v>
      </c>
      <c r="P44" s="48"/>
      <c r="Q44" s="48"/>
      <c r="R44" s="48"/>
      <c r="S44" s="48"/>
      <c r="T44" s="48"/>
    </row>
    <row r="45" spans="2:20" ht="15" customHeight="1" x14ac:dyDescent="0.2">
      <c r="B45" s="18">
        <v>24</v>
      </c>
      <c r="C45" s="109" t="s">
        <v>56</v>
      </c>
      <c r="D45" s="109"/>
      <c r="E45" s="65">
        <f>VLOOKUP(C45,'安全管理①　※必須'!$C$24:$E$123,3,FALSE)</f>
        <v>0</v>
      </c>
      <c r="F45" s="48"/>
      <c r="G45" s="48"/>
      <c r="H45" s="48"/>
      <c r="I45" s="48"/>
      <c r="J45" s="48"/>
      <c r="K45" s="65">
        <f>VLOOKUP(C45,'安全管理①　※必須'!$C$24:$G$123,5,FALSE)</f>
        <v>0</v>
      </c>
      <c r="L45" s="48"/>
      <c r="M45" s="48"/>
      <c r="N45" s="48"/>
      <c r="O45" s="65">
        <f>VLOOKUP(C45,'安全管理①　※必須'!$C$24:$I$123,7,FALSE)</f>
        <v>0</v>
      </c>
      <c r="P45" s="48"/>
      <c r="Q45" s="48"/>
      <c r="R45" s="48"/>
      <c r="S45" s="48"/>
      <c r="T45" s="48"/>
    </row>
    <row r="46" spans="2:20" ht="15" customHeight="1" x14ac:dyDescent="0.2">
      <c r="B46" s="18">
        <v>25</v>
      </c>
      <c r="C46" s="109" t="s">
        <v>58</v>
      </c>
      <c r="D46" s="109"/>
      <c r="E46" s="65">
        <f>VLOOKUP(C46,'安全管理①　※必須'!$C$24:$E$123,3,FALSE)</f>
        <v>0</v>
      </c>
      <c r="F46" s="48"/>
      <c r="G46" s="48"/>
      <c r="H46" s="48"/>
      <c r="I46" s="48"/>
      <c r="J46" s="48"/>
      <c r="K46" s="65">
        <f>VLOOKUP(C46,'安全管理①　※必須'!$C$24:$G$123,5,FALSE)</f>
        <v>0</v>
      </c>
      <c r="L46" s="48"/>
      <c r="M46" s="48"/>
      <c r="N46" s="48"/>
      <c r="O46" s="65">
        <f>VLOOKUP(C46,'安全管理①　※必須'!$C$24:$I$123,7,FALSE)</f>
        <v>0</v>
      </c>
      <c r="P46" s="48"/>
      <c r="Q46" s="48"/>
      <c r="R46" s="48"/>
      <c r="S46" s="48"/>
      <c r="T46" s="48"/>
    </row>
    <row r="47" spans="2:20" ht="15" customHeight="1" x14ac:dyDescent="0.2">
      <c r="B47" s="18">
        <v>26</v>
      </c>
      <c r="C47" s="109" t="s">
        <v>59</v>
      </c>
      <c r="D47" s="109"/>
      <c r="E47" s="65">
        <f>VLOOKUP(C47,'安全管理①　※必須'!$C$24:$E$123,3,FALSE)</f>
        <v>0</v>
      </c>
      <c r="F47" s="48"/>
      <c r="G47" s="48"/>
      <c r="H47" s="48"/>
      <c r="I47" s="48"/>
      <c r="J47" s="48"/>
      <c r="K47" s="65">
        <f>VLOOKUP(C47,'安全管理①　※必須'!$C$24:$G$123,5,FALSE)</f>
        <v>0</v>
      </c>
      <c r="L47" s="48"/>
      <c r="M47" s="48"/>
      <c r="N47" s="48"/>
      <c r="O47" s="65">
        <f>VLOOKUP(C47,'安全管理①　※必須'!$C$24:$I$123,7,FALSE)</f>
        <v>0</v>
      </c>
      <c r="P47" s="48"/>
      <c r="Q47" s="48"/>
      <c r="R47" s="48"/>
      <c r="S47" s="48"/>
      <c r="T47" s="48"/>
    </row>
    <row r="48" spans="2:20" ht="15" customHeight="1" x14ac:dyDescent="0.2">
      <c r="B48" s="18">
        <v>27</v>
      </c>
      <c r="C48" s="109" t="s">
        <v>115</v>
      </c>
      <c r="D48" s="109"/>
      <c r="E48" s="65">
        <f>VLOOKUP(C48,'安全管理①　※必須'!$C$24:$E$123,3,FALSE)</f>
        <v>0</v>
      </c>
      <c r="F48" s="48"/>
      <c r="G48" s="48"/>
      <c r="H48" s="48"/>
      <c r="I48" s="48"/>
      <c r="J48" s="48"/>
      <c r="K48" s="65">
        <f>VLOOKUP(C48,'安全管理①　※必須'!$C$24:$G$123,5,FALSE)</f>
        <v>0</v>
      </c>
      <c r="L48" s="48"/>
      <c r="M48" s="48"/>
      <c r="N48" s="48"/>
      <c r="O48" s="65">
        <f>VLOOKUP(C48,'安全管理①　※必須'!$C$24:$I$123,7,FALSE)</f>
        <v>0</v>
      </c>
      <c r="P48" s="48"/>
      <c r="Q48" s="48"/>
      <c r="R48" s="48"/>
      <c r="S48" s="48"/>
      <c r="T48" s="48"/>
    </row>
    <row r="49" spans="2:20" ht="15" customHeight="1" x14ac:dyDescent="0.2">
      <c r="B49" s="18">
        <v>28</v>
      </c>
      <c r="C49" s="109" t="s">
        <v>60</v>
      </c>
      <c r="D49" s="109"/>
      <c r="E49" s="65">
        <f>VLOOKUP(C49,'安全管理①　※必須'!$C$24:$E$123,3,FALSE)</f>
        <v>0</v>
      </c>
      <c r="F49" s="48"/>
      <c r="G49" s="48"/>
      <c r="H49" s="48"/>
      <c r="I49" s="48"/>
      <c r="J49" s="48"/>
      <c r="K49" s="65">
        <f>VLOOKUP(C49,'安全管理①　※必須'!$C$24:$G$123,5,FALSE)</f>
        <v>0</v>
      </c>
      <c r="L49" s="48"/>
      <c r="M49" s="48"/>
      <c r="N49" s="48"/>
      <c r="O49" s="65">
        <f>VLOOKUP(C49,'安全管理①　※必須'!$C$24:$I$123,7,FALSE)</f>
        <v>0</v>
      </c>
      <c r="P49" s="48"/>
      <c r="Q49" s="48"/>
      <c r="R49" s="48"/>
      <c r="S49" s="48"/>
      <c r="T49" s="48"/>
    </row>
    <row r="50" spans="2:20" ht="15" customHeight="1" x14ac:dyDescent="0.2">
      <c r="B50" s="18">
        <v>29</v>
      </c>
      <c r="C50" s="109" t="s">
        <v>66</v>
      </c>
      <c r="D50" s="109"/>
      <c r="E50" s="65">
        <f>VLOOKUP(C50,'安全管理①　※必須'!$C$24:$E$123,3,FALSE)</f>
        <v>0</v>
      </c>
      <c r="F50" s="48"/>
      <c r="G50" s="48"/>
      <c r="H50" s="48"/>
      <c r="I50" s="48"/>
      <c r="J50" s="48"/>
      <c r="K50" s="65">
        <f>VLOOKUP(C50,'安全管理①　※必須'!$C$24:$G$123,5,FALSE)</f>
        <v>0</v>
      </c>
      <c r="L50" s="48"/>
      <c r="M50" s="48"/>
      <c r="N50" s="48"/>
      <c r="O50" s="65">
        <f>VLOOKUP(C50,'安全管理①　※必須'!$C$24:$I$123,7,FALSE)</f>
        <v>0</v>
      </c>
      <c r="P50" s="48"/>
      <c r="Q50" s="48"/>
      <c r="R50" s="48"/>
      <c r="S50" s="48"/>
      <c r="T50" s="48"/>
    </row>
    <row r="51" spans="2:20" ht="15" customHeight="1" x14ac:dyDescent="0.2">
      <c r="B51" s="18">
        <v>30</v>
      </c>
      <c r="C51" s="109" t="s">
        <v>68</v>
      </c>
      <c r="D51" s="109"/>
      <c r="E51" s="65">
        <f>VLOOKUP(C51,'安全管理①　※必須'!$C$24:$E$123,3,FALSE)</f>
        <v>0</v>
      </c>
      <c r="F51" s="48"/>
      <c r="G51" s="48"/>
      <c r="H51" s="48"/>
      <c r="I51" s="48"/>
      <c r="J51" s="48"/>
      <c r="K51" s="65">
        <f>VLOOKUP(C51,'安全管理①　※必須'!$C$24:$G$123,5,FALSE)</f>
        <v>0</v>
      </c>
      <c r="L51" s="48"/>
      <c r="M51" s="48"/>
      <c r="N51" s="48"/>
      <c r="O51" s="65">
        <f>VLOOKUP(C51,'安全管理①　※必須'!$C$24:$I$123,7,FALSE)</f>
        <v>0</v>
      </c>
      <c r="P51" s="48"/>
      <c r="Q51" s="48"/>
      <c r="R51" s="48"/>
      <c r="S51" s="48"/>
      <c r="T51" s="48"/>
    </row>
    <row r="52" spans="2:20" ht="15" customHeight="1" x14ac:dyDescent="0.2">
      <c r="B52" s="18">
        <v>31</v>
      </c>
      <c r="C52" s="109" t="s">
        <v>70</v>
      </c>
      <c r="D52" s="109"/>
      <c r="E52" s="65">
        <f>VLOOKUP(C52,'安全管理①　※必須'!$C$24:$E$123,3,FALSE)</f>
        <v>0</v>
      </c>
      <c r="F52" s="48"/>
      <c r="G52" s="48"/>
      <c r="H52" s="48"/>
      <c r="I52" s="48"/>
      <c r="J52" s="48"/>
      <c r="K52" s="65">
        <f>VLOOKUP(C52,'安全管理①　※必須'!$C$24:$G$123,5,FALSE)</f>
        <v>0</v>
      </c>
      <c r="L52" s="48"/>
      <c r="M52" s="48"/>
      <c r="N52" s="48"/>
      <c r="O52" s="65">
        <f>VLOOKUP(C52,'安全管理①　※必須'!$C$24:$I$123,7,FALSE)</f>
        <v>0</v>
      </c>
      <c r="P52" s="48"/>
      <c r="Q52" s="48"/>
      <c r="R52" s="48"/>
      <c r="S52" s="48"/>
      <c r="T52" s="48"/>
    </row>
    <row r="53" spans="2:20" ht="15" customHeight="1" x14ac:dyDescent="0.2">
      <c r="B53" s="18">
        <v>32</v>
      </c>
      <c r="C53" s="109" t="s">
        <v>74</v>
      </c>
      <c r="D53" s="109"/>
      <c r="E53" s="65">
        <f>VLOOKUP(C53,'安全管理①　※必須'!$C$24:$E$123,3,FALSE)</f>
        <v>0</v>
      </c>
      <c r="F53" s="48"/>
      <c r="G53" s="48"/>
      <c r="H53" s="48"/>
      <c r="I53" s="48"/>
      <c r="J53" s="48"/>
      <c r="K53" s="65">
        <f>VLOOKUP(C53,'安全管理①　※必須'!$C$24:$G$123,5,FALSE)</f>
        <v>0</v>
      </c>
      <c r="L53" s="48"/>
      <c r="M53" s="48"/>
      <c r="N53" s="48"/>
      <c r="O53" s="65">
        <f>VLOOKUP(C53,'安全管理①　※必須'!$C$24:$I$123,7,FALSE)</f>
        <v>0</v>
      </c>
      <c r="P53" s="48"/>
      <c r="Q53" s="48"/>
      <c r="R53" s="48"/>
      <c r="S53" s="48"/>
      <c r="T53" s="48"/>
    </row>
    <row r="54" spans="2:20" ht="15" customHeight="1" x14ac:dyDescent="0.2">
      <c r="B54" s="18">
        <v>33</v>
      </c>
      <c r="C54" s="109" t="s">
        <v>76</v>
      </c>
      <c r="D54" s="109"/>
      <c r="E54" s="65">
        <f>VLOOKUP(C54,'安全管理①　※必須'!$C$24:$E$123,3,FALSE)</f>
        <v>0</v>
      </c>
      <c r="F54" s="48"/>
      <c r="G54" s="48"/>
      <c r="H54" s="48"/>
      <c r="I54" s="48"/>
      <c r="J54" s="48"/>
      <c r="K54" s="65">
        <f>VLOOKUP(C54,'安全管理①　※必須'!$C$24:$G$123,5,FALSE)</f>
        <v>0</v>
      </c>
      <c r="L54" s="48"/>
      <c r="M54" s="48"/>
      <c r="N54" s="48"/>
      <c r="O54" s="65">
        <f>VLOOKUP(C54,'安全管理①　※必須'!$C$24:$I$123,7,FALSE)</f>
        <v>0</v>
      </c>
      <c r="P54" s="48"/>
      <c r="Q54" s="48"/>
      <c r="R54" s="48"/>
      <c r="S54" s="48"/>
      <c r="T54" s="48"/>
    </row>
    <row r="55" spans="2:20" ht="15" customHeight="1" x14ac:dyDescent="0.2">
      <c r="B55" s="18">
        <v>34</v>
      </c>
      <c r="C55" s="109" t="s">
        <v>77</v>
      </c>
      <c r="D55" s="109"/>
      <c r="E55" s="65">
        <f>VLOOKUP(C55,'安全管理①　※必須'!$C$24:$E$123,3,FALSE)</f>
        <v>0</v>
      </c>
      <c r="F55" s="48"/>
      <c r="G55" s="48"/>
      <c r="H55" s="48"/>
      <c r="I55" s="48"/>
      <c r="J55" s="48"/>
      <c r="K55" s="65">
        <f>VLOOKUP(C55,'安全管理①　※必須'!$C$24:$G$123,5,FALSE)</f>
        <v>0</v>
      </c>
      <c r="L55" s="48"/>
      <c r="M55" s="48"/>
      <c r="N55" s="48"/>
      <c r="O55" s="65">
        <f>VLOOKUP(C55,'安全管理①　※必須'!$C$24:$I$123,7,FALSE)</f>
        <v>0</v>
      </c>
      <c r="P55" s="48"/>
      <c r="Q55" s="48"/>
      <c r="R55" s="48"/>
      <c r="S55" s="48"/>
      <c r="T55" s="48"/>
    </row>
    <row r="56" spans="2:20" ht="15" customHeight="1" x14ac:dyDescent="0.2">
      <c r="B56" s="18">
        <v>35</v>
      </c>
      <c r="C56" s="109" t="s">
        <v>78</v>
      </c>
      <c r="D56" s="109"/>
      <c r="E56" s="65">
        <f>VLOOKUP(C56,'安全管理①　※必須'!$C$24:$E$123,3,FALSE)</f>
        <v>0</v>
      </c>
      <c r="F56" s="48"/>
      <c r="G56" s="48"/>
      <c r="H56" s="48"/>
      <c r="I56" s="48"/>
      <c r="J56" s="48"/>
      <c r="K56" s="65">
        <f>VLOOKUP(C56,'安全管理①　※必須'!$C$24:$G$123,5,FALSE)</f>
        <v>0</v>
      </c>
      <c r="L56" s="48"/>
      <c r="M56" s="48"/>
      <c r="N56" s="48"/>
      <c r="O56" s="65">
        <f>VLOOKUP(C56,'安全管理①　※必須'!$C$24:$I$123,7,FALSE)</f>
        <v>0</v>
      </c>
      <c r="P56" s="48"/>
      <c r="Q56" s="48"/>
      <c r="R56" s="48"/>
      <c r="S56" s="48"/>
      <c r="T56" s="48"/>
    </row>
    <row r="57" spans="2:20" ht="15" customHeight="1" x14ac:dyDescent="0.2">
      <c r="B57" s="18">
        <v>36</v>
      </c>
      <c r="C57" s="109" t="s">
        <v>81</v>
      </c>
      <c r="D57" s="109"/>
      <c r="E57" s="65">
        <f>VLOOKUP(C57,'安全管理①　※必須'!$C$24:$E$123,3,FALSE)</f>
        <v>0</v>
      </c>
      <c r="F57" s="48"/>
      <c r="G57" s="48"/>
      <c r="H57" s="48"/>
      <c r="I57" s="48"/>
      <c r="J57" s="48"/>
      <c r="K57" s="65">
        <f>VLOOKUP(C57,'安全管理①　※必須'!$C$24:$G$123,5,FALSE)</f>
        <v>0</v>
      </c>
      <c r="L57" s="48"/>
      <c r="M57" s="48"/>
      <c r="N57" s="48"/>
      <c r="O57" s="65">
        <f>VLOOKUP(C57,'安全管理①　※必須'!$C$24:$I$123,7,FALSE)</f>
        <v>0</v>
      </c>
      <c r="P57" s="48"/>
      <c r="Q57" s="48"/>
      <c r="R57" s="48"/>
      <c r="S57" s="48"/>
      <c r="T57" s="48"/>
    </row>
    <row r="58" spans="2:20" ht="15" customHeight="1" x14ac:dyDescent="0.2">
      <c r="B58" s="18">
        <v>37</v>
      </c>
      <c r="C58" s="109" t="s">
        <v>82</v>
      </c>
      <c r="D58" s="109"/>
      <c r="E58" s="65">
        <f>VLOOKUP(C58,'安全管理①　※必須'!$C$24:$E$123,3,FALSE)</f>
        <v>0</v>
      </c>
      <c r="F58" s="48"/>
      <c r="G58" s="48"/>
      <c r="H58" s="48"/>
      <c r="I58" s="48"/>
      <c r="J58" s="48"/>
      <c r="K58" s="65">
        <f>VLOOKUP(C58,'安全管理①　※必須'!$C$24:$G$123,5,FALSE)</f>
        <v>0</v>
      </c>
      <c r="L58" s="48"/>
      <c r="M58" s="48"/>
      <c r="N58" s="48"/>
      <c r="O58" s="65">
        <f>VLOOKUP(C58,'安全管理①　※必須'!$C$24:$I$123,7,FALSE)</f>
        <v>0</v>
      </c>
      <c r="P58" s="48"/>
      <c r="Q58" s="48"/>
      <c r="R58" s="48"/>
      <c r="S58" s="48"/>
      <c r="T58" s="48"/>
    </row>
    <row r="59" spans="2:20" ht="15" customHeight="1" x14ac:dyDescent="0.2">
      <c r="B59" s="18">
        <v>38</v>
      </c>
      <c r="C59" s="109" t="s">
        <v>83</v>
      </c>
      <c r="D59" s="109"/>
      <c r="E59" s="65">
        <f>VLOOKUP(C59,'安全管理①　※必須'!$C$24:$E$123,3,FALSE)</f>
        <v>0</v>
      </c>
      <c r="F59" s="48"/>
      <c r="G59" s="48"/>
      <c r="H59" s="48"/>
      <c r="I59" s="48"/>
      <c r="J59" s="48"/>
      <c r="K59" s="65">
        <f>VLOOKUP(C59,'安全管理①　※必須'!$C$24:$G$123,5,FALSE)</f>
        <v>0</v>
      </c>
      <c r="L59" s="48"/>
      <c r="M59" s="48"/>
      <c r="N59" s="48"/>
      <c r="O59" s="65">
        <f>VLOOKUP(C59,'安全管理①　※必須'!$C$24:$I$123,7,FALSE)</f>
        <v>0</v>
      </c>
      <c r="P59" s="48"/>
      <c r="Q59" s="48"/>
      <c r="R59" s="48"/>
      <c r="S59" s="48"/>
      <c r="T59" s="48"/>
    </row>
    <row r="60" spans="2:20" ht="15" customHeight="1" x14ac:dyDescent="0.2">
      <c r="B60" s="18">
        <v>39</v>
      </c>
      <c r="C60" s="109" t="s">
        <v>84</v>
      </c>
      <c r="D60" s="109"/>
      <c r="E60" s="65">
        <f>VLOOKUP(C60,'安全管理①　※必須'!$C$24:$E$123,3,FALSE)</f>
        <v>0</v>
      </c>
      <c r="F60" s="48"/>
      <c r="G60" s="48"/>
      <c r="H60" s="48"/>
      <c r="I60" s="48"/>
      <c r="J60" s="48"/>
      <c r="K60" s="65">
        <f>VLOOKUP(C60,'安全管理①　※必須'!$C$24:$G$123,5,FALSE)</f>
        <v>0</v>
      </c>
      <c r="L60" s="48"/>
      <c r="M60" s="48"/>
      <c r="N60" s="48"/>
      <c r="O60" s="65">
        <f>VLOOKUP(C60,'安全管理①　※必須'!$C$24:$I$123,7,FALSE)</f>
        <v>0</v>
      </c>
      <c r="P60" s="48"/>
      <c r="Q60" s="48"/>
      <c r="R60" s="48"/>
      <c r="S60" s="48"/>
      <c r="T60" s="48"/>
    </row>
    <row r="61" spans="2:20" ht="15" customHeight="1" x14ac:dyDescent="0.2">
      <c r="B61" s="18">
        <v>40</v>
      </c>
      <c r="C61" s="109" t="s">
        <v>3</v>
      </c>
      <c r="D61" s="109"/>
      <c r="E61" s="65">
        <f>VLOOKUP(C61,'安全管理①　※必須'!$C$24:$E$123,3,FALSE)</f>
        <v>0</v>
      </c>
      <c r="F61" s="48"/>
      <c r="G61" s="48"/>
      <c r="H61" s="48"/>
      <c r="I61" s="48"/>
      <c r="J61" s="48"/>
      <c r="K61" s="65">
        <f>VLOOKUP(C61,'安全管理①　※必須'!$C$24:$G$123,5,FALSE)</f>
        <v>0</v>
      </c>
      <c r="L61" s="48"/>
      <c r="M61" s="48"/>
      <c r="N61" s="48"/>
      <c r="O61" s="65">
        <f>VLOOKUP(C61,'安全管理①　※必須'!$C$24:$I$123,7,FALSE)</f>
        <v>0</v>
      </c>
      <c r="P61" s="48"/>
      <c r="Q61" s="48"/>
      <c r="R61" s="48"/>
      <c r="S61" s="48"/>
      <c r="T61" s="48"/>
    </row>
    <row r="62" spans="2:20" ht="15" customHeight="1" x14ac:dyDescent="0.2">
      <c r="B62" s="18">
        <v>41</v>
      </c>
      <c r="C62" s="109" t="s">
        <v>5</v>
      </c>
      <c r="D62" s="109"/>
      <c r="E62" s="65">
        <f>VLOOKUP(C62,'安全管理①　※必須'!$C$24:$E$123,3,FALSE)</f>
        <v>0</v>
      </c>
      <c r="F62" s="48"/>
      <c r="G62" s="48"/>
      <c r="H62" s="48"/>
      <c r="I62" s="48"/>
      <c r="J62" s="48"/>
      <c r="K62" s="65">
        <f>VLOOKUP(C62,'安全管理①　※必須'!$C$24:$G$123,5,FALSE)</f>
        <v>0</v>
      </c>
      <c r="L62" s="48"/>
      <c r="M62" s="48"/>
      <c r="N62" s="48"/>
      <c r="O62" s="65">
        <f>VLOOKUP(C62,'安全管理①　※必須'!$C$24:$I$123,7,FALSE)</f>
        <v>0</v>
      </c>
      <c r="P62" s="48"/>
      <c r="Q62" s="48"/>
      <c r="R62" s="48"/>
      <c r="S62" s="48"/>
      <c r="T62" s="48"/>
    </row>
    <row r="63" spans="2:20" ht="15" customHeight="1" x14ac:dyDescent="0.2">
      <c r="B63" s="18">
        <v>42</v>
      </c>
      <c r="C63" s="109" t="s">
        <v>7</v>
      </c>
      <c r="D63" s="109"/>
      <c r="E63" s="65">
        <f>VLOOKUP(C63,'安全管理①　※必須'!$C$24:$E$123,3,FALSE)</f>
        <v>0</v>
      </c>
      <c r="F63" s="48"/>
      <c r="G63" s="48"/>
      <c r="H63" s="48"/>
      <c r="I63" s="48"/>
      <c r="J63" s="48"/>
      <c r="K63" s="65">
        <f>VLOOKUP(C63,'安全管理①　※必須'!$C$24:$G$123,5,FALSE)</f>
        <v>0</v>
      </c>
      <c r="L63" s="48"/>
      <c r="M63" s="48"/>
      <c r="N63" s="48"/>
      <c r="O63" s="65">
        <f>VLOOKUP(C63,'安全管理①　※必須'!$C$24:$I$123,7,FALSE)</f>
        <v>0</v>
      </c>
      <c r="P63" s="48"/>
      <c r="Q63" s="48"/>
      <c r="R63" s="48"/>
      <c r="S63" s="48"/>
      <c r="T63" s="48"/>
    </row>
    <row r="64" spans="2:20" ht="15" customHeight="1" x14ac:dyDescent="0.2">
      <c r="B64" s="18">
        <v>43</v>
      </c>
      <c r="C64" s="109" t="s">
        <v>9</v>
      </c>
      <c r="D64" s="109"/>
      <c r="E64" s="65">
        <f>VLOOKUP(C64,'安全管理①　※必須'!$C$24:$E$123,3,FALSE)</f>
        <v>0</v>
      </c>
      <c r="F64" s="48"/>
      <c r="G64" s="48"/>
      <c r="H64" s="48"/>
      <c r="I64" s="48"/>
      <c r="J64" s="48"/>
      <c r="K64" s="65">
        <f>VLOOKUP(C64,'安全管理①　※必須'!$C$24:$G$123,5,FALSE)</f>
        <v>0</v>
      </c>
      <c r="L64" s="48"/>
      <c r="M64" s="48"/>
      <c r="N64" s="48"/>
      <c r="O64" s="65">
        <f>VLOOKUP(C64,'安全管理①　※必須'!$C$24:$I$123,7,FALSE)</f>
        <v>0</v>
      </c>
      <c r="P64" s="48"/>
      <c r="Q64" s="48"/>
      <c r="R64" s="48"/>
      <c r="S64" s="48"/>
      <c r="T64" s="48"/>
    </row>
    <row r="65" spans="2:20" ht="15" customHeight="1" x14ac:dyDescent="0.2">
      <c r="B65" s="18">
        <v>44</v>
      </c>
      <c r="C65" s="109" t="s">
        <v>11</v>
      </c>
      <c r="D65" s="109"/>
      <c r="E65" s="65">
        <f>VLOOKUP(C65,'安全管理①　※必須'!$C$24:$E$123,3,FALSE)</f>
        <v>0</v>
      </c>
      <c r="F65" s="48"/>
      <c r="G65" s="48"/>
      <c r="H65" s="48"/>
      <c r="I65" s="48"/>
      <c r="J65" s="48"/>
      <c r="K65" s="65">
        <f>VLOOKUP(C65,'安全管理①　※必須'!$C$24:$G$123,5,FALSE)</f>
        <v>0</v>
      </c>
      <c r="L65" s="48"/>
      <c r="M65" s="48"/>
      <c r="N65" s="48"/>
      <c r="O65" s="65">
        <f>VLOOKUP(C65,'安全管理①　※必須'!$C$24:$I$123,7,FALSE)</f>
        <v>0</v>
      </c>
      <c r="P65" s="48"/>
      <c r="Q65" s="48"/>
      <c r="R65" s="48"/>
      <c r="S65" s="48"/>
      <c r="T65" s="48"/>
    </row>
    <row r="66" spans="2:20" ht="15" customHeight="1" x14ac:dyDescent="0.2">
      <c r="B66" s="18">
        <v>45</v>
      </c>
      <c r="C66" s="109" t="s">
        <v>13</v>
      </c>
      <c r="D66" s="109"/>
      <c r="E66" s="65">
        <f>VLOOKUP(C66,'安全管理①　※必須'!$C$24:$E$123,3,FALSE)</f>
        <v>0</v>
      </c>
      <c r="F66" s="48"/>
      <c r="G66" s="48"/>
      <c r="H66" s="48"/>
      <c r="I66" s="48"/>
      <c r="J66" s="48"/>
      <c r="K66" s="65">
        <f>VLOOKUP(C66,'安全管理①　※必須'!$C$24:$G$123,5,FALSE)</f>
        <v>0</v>
      </c>
      <c r="L66" s="48"/>
      <c r="M66" s="48"/>
      <c r="N66" s="48"/>
      <c r="O66" s="65">
        <f>VLOOKUP(C66,'安全管理①　※必須'!$C$24:$I$123,7,FALSE)</f>
        <v>0</v>
      </c>
      <c r="P66" s="48"/>
      <c r="Q66" s="48"/>
      <c r="R66" s="48"/>
      <c r="S66" s="48"/>
      <c r="T66" s="48"/>
    </row>
    <row r="67" spans="2:20" ht="15.45" customHeight="1" x14ac:dyDescent="0.2">
      <c r="B67" s="18">
        <v>46</v>
      </c>
      <c r="C67" s="109" t="s">
        <v>116</v>
      </c>
      <c r="D67" s="109"/>
      <c r="E67" s="65">
        <f>VLOOKUP(C67,'安全管理①　※必須'!$C$24:$E$123,3,FALSE)</f>
        <v>0</v>
      </c>
      <c r="F67" s="48"/>
      <c r="G67" s="48"/>
      <c r="H67" s="48"/>
      <c r="I67" s="48"/>
      <c r="J67" s="48"/>
      <c r="K67" s="65">
        <f>VLOOKUP(C67,'安全管理①　※必須'!$C$24:$G$123,5,FALSE)</f>
        <v>0</v>
      </c>
      <c r="L67" s="48"/>
      <c r="M67" s="48"/>
      <c r="N67" s="48"/>
      <c r="O67" s="65">
        <f>VLOOKUP(C67,'安全管理①　※必須'!$C$24:$I$123,7,FALSE)</f>
        <v>0</v>
      </c>
      <c r="P67" s="48"/>
      <c r="Q67" s="48"/>
      <c r="R67" s="48"/>
      <c r="S67" s="48"/>
      <c r="T67" s="48"/>
    </row>
    <row r="68" spans="2:20" ht="15.45" customHeight="1" x14ac:dyDescent="0.2">
      <c r="B68" s="18">
        <v>47</v>
      </c>
      <c r="C68" s="109" t="s">
        <v>15</v>
      </c>
      <c r="D68" s="109"/>
      <c r="E68" s="65">
        <f>VLOOKUP(C68,'安全管理①　※必須'!$C$24:$E$123,3,FALSE)</f>
        <v>0</v>
      </c>
      <c r="F68" s="48"/>
      <c r="G68" s="48"/>
      <c r="H68" s="48"/>
      <c r="I68" s="48"/>
      <c r="J68" s="48"/>
      <c r="K68" s="65">
        <f>VLOOKUP(C68,'安全管理①　※必須'!$C$24:$G$123,5,FALSE)</f>
        <v>0</v>
      </c>
      <c r="L68" s="48"/>
      <c r="M68" s="48"/>
      <c r="N68" s="48"/>
      <c r="O68" s="65">
        <f>VLOOKUP(C68,'安全管理①　※必須'!$C$24:$I$123,7,FALSE)</f>
        <v>0</v>
      </c>
      <c r="P68" s="48"/>
      <c r="Q68" s="48"/>
      <c r="R68" s="48"/>
      <c r="S68" s="48"/>
      <c r="T68" s="48"/>
    </row>
    <row r="69" spans="2:20" ht="15.45" customHeight="1" x14ac:dyDescent="0.2">
      <c r="B69" s="18">
        <v>48</v>
      </c>
      <c r="C69" s="109" t="s">
        <v>17</v>
      </c>
      <c r="D69" s="109"/>
      <c r="E69" s="65">
        <f>VLOOKUP(C69,'安全管理①　※必須'!$C$24:$E$123,3,FALSE)</f>
        <v>0</v>
      </c>
      <c r="F69" s="48"/>
      <c r="G69" s="48"/>
      <c r="H69" s="48"/>
      <c r="I69" s="48"/>
      <c r="J69" s="48"/>
      <c r="K69" s="65">
        <f>VLOOKUP(C69,'安全管理①　※必須'!$C$24:$G$123,5,FALSE)</f>
        <v>0</v>
      </c>
      <c r="L69" s="48"/>
      <c r="M69" s="48"/>
      <c r="N69" s="48"/>
      <c r="O69" s="65">
        <f>VLOOKUP(C69,'安全管理①　※必須'!$C$24:$I$123,7,FALSE)</f>
        <v>0</v>
      </c>
      <c r="P69" s="48"/>
      <c r="Q69" s="48"/>
      <c r="R69" s="48"/>
      <c r="S69" s="48"/>
      <c r="T69" s="48"/>
    </row>
    <row r="70" spans="2:20" ht="15.45" customHeight="1" x14ac:dyDescent="0.2">
      <c r="B70" s="18">
        <v>49</v>
      </c>
      <c r="C70" s="109" t="s">
        <v>19</v>
      </c>
      <c r="D70" s="109"/>
      <c r="E70" s="65">
        <f>VLOOKUP(C70,'安全管理①　※必須'!$C$24:$E$123,3,FALSE)</f>
        <v>0</v>
      </c>
      <c r="F70" s="48"/>
      <c r="G70" s="48"/>
      <c r="H70" s="48"/>
      <c r="I70" s="48"/>
      <c r="J70" s="48"/>
      <c r="K70" s="65">
        <f>VLOOKUP(C70,'安全管理①　※必須'!$C$24:$G$123,5,FALSE)</f>
        <v>0</v>
      </c>
      <c r="L70" s="48"/>
      <c r="M70" s="48"/>
      <c r="N70" s="48"/>
      <c r="O70" s="65">
        <f>VLOOKUP(C70,'安全管理①　※必須'!$C$24:$I$123,7,FALSE)</f>
        <v>0</v>
      </c>
      <c r="P70" s="48"/>
      <c r="Q70" s="48"/>
      <c r="R70" s="48"/>
      <c r="S70" s="48"/>
      <c r="T70" s="48"/>
    </row>
    <row r="71" spans="2:20" ht="15.45" customHeight="1" x14ac:dyDescent="0.2">
      <c r="B71" s="18">
        <v>50</v>
      </c>
      <c r="C71" s="109" t="s">
        <v>21</v>
      </c>
      <c r="D71" s="109"/>
      <c r="E71" s="65">
        <f>VLOOKUP(C71,'安全管理①　※必須'!$C$24:$E$123,3,FALSE)</f>
        <v>0</v>
      </c>
      <c r="F71" s="48"/>
      <c r="G71" s="48"/>
      <c r="H71" s="48"/>
      <c r="I71" s="48"/>
      <c r="J71" s="48"/>
      <c r="K71" s="65">
        <f>VLOOKUP(C71,'安全管理①　※必須'!$C$24:$G$123,5,FALSE)</f>
        <v>0</v>
      </c>
      <c r="L71" s="48"/>
      <c r="M71" s="48"/>
      <c r="N71" s="48"/>
      <c r="O71" s="65">
        <f>VLOOKUP(C71,'安全管理①　※必須'!$C$24:$I$123,7,FALSE)</f>
        <v>0</v>
      </c>
      <c r="P71" s="48"/>
      <c r="Q71" s="48"/>
      <c r="R71" s="48"/>
      <c r="S71" s="48"/>
      <c r="T71" s="48"/>
    </row>
    <row r="72" spans="2:20" ht="15.45" customHeight="1" x14ac:dyDescent="0.2">
      <c r="B72" s="18">
        <v>51</v>
      </c>
      <c r="C72" s="109" t="s">
        <v>23</v>
      </c>
      <c r="D72" s="109"/>
      <c r="E72" s="65">
        <f>VLOOKUP(C72,'安全管理①　※必須'!$C$24:$E$123,3,FALSE)</f>
        <v>0</v>
      </c>
      <c r="F72" s="48"/>
      <c r="G72" s="48"/>
      <c r="H72" s="48"/>
      <c r="I72" s="48"/>
      <c r="J72" s="48"/>
      <c r="K72" s="65">
        <f>VLOOKUP(C72,'安全管理①　※必須'!$C$24:$G$123,5,FALSE)</f>
        <v>0</v>
      </c>
      <c r="L72" s="48"/>
      <c r="M72" s="48"/>
      <c r="N72" s="48"/>
      <c r="O72" s="65">
        <f>VLOOKUP(C72,'安全管理①　※必須'!$C$24:$I$123,7,FALSE)</f>
        <v>0</v>
      </c>
      <c r="P72" s="48"/>
      <c r="Q72" s="48"/>
      <c r="R72" s="48"/>
      <c r="S72" s="48"/>
      <c r="T72" s="48"/>
    </row>
    <row r="73" spans="2:20" ht="15.45" customHeight="1" x14ac:dyDescent="0.2">
      <c r="B73" s="18">
        <v>52</v>
      </c>
      <c r="C73" s="109" t="s">
        <v>25</v>
      </c>
      <c r="D73" s="109"/>
      <c r="E73" s="65">
        <f>VLOOKUP(C73,'安全管理①　※必須'!$C$24:$E$123,3,FALSE)</f>
        <v>0</v>
      </c>
      <c r="F73" s="48"/>
      <c r="G73" s="48"/>
      <c r="H73" s="48"/>
      <c r="I73" s="48"/>
      <c r="J73" s="48"/>
      <c r="K73" s="65">
        <f>VLOOKUP(C73,'安全管理①　※必須'!$C$24:$G$123,5,FALSE)</f>
        <v>0</v>
      </c>
      <c r="L73" s="48"/>
      <c r="M73" s="48"/>
      <c r="N73" s="48"/>
      <c r="O73" s="65">
        <f>VLOOKUP(C73,'安全管理①　※必須'!$C$24:$I$123,7,FALSE)</f>
        <v>0</v>
      </c>
      <c r="P73" s="48"/>
      <c r="Q73" s="48"/>
      <c r="R73" s="48"/>
      <c r="S73" s="48"/>
      <c r="T73" s="48"/>
    </row>
    <row r="74" spans="2:20" ht="15.45" customHeight="1" x14ac:dyDescent="0.2">
      <c r="B74" s="18">
        <v>53</v>
      </c>
      <c r="C74" s="109" t="s">
        <v>27</v>
      </c>
      <c r="D74" s="109"/>
      <c r="E74" s="65">
        <f>VLOOKUP(C74,'安全管理①　※必須'!$C$24:$E$123,3,FALSE)</f>
        <v>0</v>
      </c>
      <c r="F74" s="48"/>
      <c r="G74" s="48"/>
      <c r="H74" s="48"/>
      <c r="I74" s="48"/>
      <c r="J74" s="48"/>
      <c r="K74" s="65">
        <f>VLOOKUP(C74,'安全管理①　※必須'!$C$24:$G$123,5,FALSE)</f>
        <v>0</v>
      </c>
      <c r="L74" s="48"/>
      <c r="M74" s="48"/>
      <c r="N74" s="48"/>
      <c r="O74" s="65">
        <f>VLOOKUP(C74,'安全管理①　※必須'!$C$24:$I$123,7,FALSE)</f>
        <v>0</v>
      </c>
      <c r="P74" s="48"/>
      <c r="Q74" s="48"/>
      <c r="R74" s="48"/>
      <c r="S74" s="48"/>
      <c r="T74" s="48"/>
    </row>
    <row r="75" spans="2:20" ht="15.45" customHeight="1" x14ac:dyDescent="0.2">
      <c r="B75" s="18">
        <v>54</v>
      </c>
      <c r="C75" s="109" t="s">
        <v>29</v>
      </c>
      <c r="D75" s="109"/>
      <c r="E75" s="65">
        <f>VLOOKUP(C75,'安全管理①　※必須'!$C$24:$E$123,3,FALSE)</f>
        <v>0</v>
      </c>
      <c r="F75" s="48"/>
      <c r="G75" s="48"/>
      <c r="H75" s="48"/>
      <c r="I75" s="48"/>
      <c r="J75" s="48"/>
      <c r="K75" s="65">
        <f>VLOOKUP(C75,'安全管理①　※必須'!$C$24:$G$123,5,FALSE)</f>
        <v>0</v>
      </c>
      <c r="L75" s="48"/>
      <c r="M75" s="48"/>
      <c r="N75" s="48"/>
      <c r="O75" s="65">
        <f>VLOOKUP(C75,'安全管理①　※必須'!$C$24:$I$123,7,FALSE)</f>
        <v>0</v>
      </c>
      <c r="P75" s="48"/>
      <c r="Q75" s="48"/>
      <c r="R75" s="48"/>
      <c r="S75" s="48"/>
      <c r="T75" s="48"/>
    </row>
    <row r="76" spans="2:20" ht="15.45" customHeight="1" x14ac:dyDescent="0.2">
      <c r="B76" s="18">
        <v>55</v>
      </c>
      <c r="C76" s="109" t="s">
        <v>37</v>
      </c>
      <c r="D76" s="109"/>
      <c r="E76" s="65">
        <f>VLOOKUP(C76,'安全管理①　※必須'!$C$24:$E$123,3,FALSE)</f>
        <v>0</v>
      </c>
      <c r="F76" s="48"/>
      <c r="G76" s="48"/>
      <c r="H76" s="48"/>
      <c r="I76" s="48"/>
      <c r="J76" s="48"/>
      <c r="K76" s="65">
        <f>VLOOKUP(C76,'安全管理①　※必須'!$C$24:$G$123,5,FALSE)</f>
        <v>0</v>
      </c>
      <c r="L76" s="48"/>
      <c r="M76" s="48"/>
      <c r="N76" s="48"/>
      <c r="O76" s="65">
        <f>VLOOKUP(C76,'安全管理①　※必須'!$C$24:$I$123,7,FALSE)</f>
        <v>0</v>
      </c>
      <c r="P76" s="48"/>
      <c r="Q76" s="48"/>
      <c r="R76" s="48"/>
      <c r="S76" s="48"/>
      <c r="T76" s="48"/>
    </row>
    <row r="77" spans="2:20" ht="15.45" customHeight="1" x14ac:dyDescent="0.2">
      <c r="B77" s="18">
        <v>56</v>
      </c>
      <c r="C77" s="109" t="s">
        <v>41</v>
      </c>
      <c r="D77" s="109"/>
      <c r="E77" s="65">
        <f>VLOOKUP(C77,'安全管理①　※必須'!$C$24:$E$123,3,FALSE)</f>
        <v>0</v>
      </c>
      <c r="F77" s="48"/>
      <c r="G77" s="48"/>
      <c r="H77" s="48"/>
      <c r="I77" s="48"/>
      <c r="J77" s="48"/>
      <c r="K77" s="65">
        <f>VLOOKUP(C77,'安全管理①　※必須'!$C$24:$G$123,5,FALSE)</f>
        <v>0</v>
      </c>
      <c r="L77" s="48"/>
      <c r="M77" s="48"/>
      <c r="N77" s="48"/>
      <c r="O77" s="65">
        <f>VLOOKUP(C77,'安全管理①　※必須'!$C$24:$I$123,7,FALSE)</f>
        <v>0</v>
      </c>
      <c r="P77" s="48"/>
      <c r="Q77" s="48"/>
      <c r="R77" s="48"/>
      <c r="S77" s="48"/>
      <c r="T77" s="48"/>
    </row>
    <row r="78" spans="2:20" ht="15.45" customHeight="1" x14ac:dyDescent="0.2">
      <c r="B78" s="18">
        <v>57</v>
      </c>
      <c r="C78" s="109" t="s">
        <v>117</v>
      </c>
      <c r="D78" s="109"/>
      <c r="E78" s="65">
        <f>VLOOKUP(C78,'安全管理①　※必須'!$C$24:$E$123,3,FALSE)</f>
        <v>0</v>
      </c>
      <c r="F78" s="48"/>
      <c r="G78" s="48"/>
      <c r="H78" s="48"/>
      <c r="I78" s="48"/>
      <c r="J78" s="48"/>
      <c r="K78" s="65">
        <f>VLOOKUP(C78,'安全管理①　※必須'!$C$24:$G$123,5,FALSE)</f>
        <v>0</v>
      </c>
      <c r="L78" s="48"/>
      <c r="M78" s="48"/>
      <c r="N78" s="48"/>
      <c r="O78" s="65">
        <f>VLOOKUP(C78,'安全管理①　※必須'!$C$24:$I$123,7,FALSE)</f>
        <v>0</v>
      </c>
      <c r="P78" s="48"/>
      <c r="Q78" s="48"/>
      <c r="R78" s="48"/>
      <c r="S78" s="48"/>
      <c r="T78" s="48"/>
    </row>
    <row r="79" spans="2:20" ht="15.45" customHeight="1" x14ac:dyDescent="0.2">
      <c r="B79" s="18">
        <v>58</v>
      </c>
      <c r="C79" s="109" t="s">
        <v>52</v>
      </c>
      <c r="D79" s="109"/>
      <c r="E79" s="65">
        <f>VLOOKUP(C79,'安全管理①　※必須'!$C$24:$E$123,3,FALSE)</f>
        <v>0</v>
      </c>
      <c r="F79" s="48"/>
      <c r="G79" s="48"/>
      <c r="H79" s="48"/>
      <c r="I79" s="48"/>
      <c r="J79" s="48"/>
      <c r="K79" s="65">
        <f>VLOOKUP(C79,'安全管理①　※必須'!$C$24:$G$123,5,FALSE)</f>
        <v>0</v>
      </c>
      <c r="L79" s="48"/>
      <c r="M79" s="48"/>
      <c r="N79" s="48"/>
      <c r="O79" s="65">
        <f>VLOOKUP(C79,'安全管理①　※必須'!$C$24:$I$123,7,FALSE)</f>
        <v>0</v>
      </c>
      <c r="P79" s="48"/>
      <c r="Q79" s="48"/>
      <c r="R79" s="48"/>
      <c r="S79" s="48"/>
      <c r="T79" s="48"/>
    </row>
    <row r="80" spans="2:20" ht="15.45" customHeight="1" x14ac:dyDescent="0.2">
      <c r="B80" s="18">
        <v>59</v>
      </c>
      <c r="C80" s="109" t="s">
        <v>55</v>
      </c>
      <c r="D80" s="109"/>
      <c r="E80" s="65">
        <f>VLOOKUP(C80,'安全管理①　※必須'!$C$24:$E$123,3,FALSE)</f>
        <v>0</v>
      </c>
      <c r="F80" s="48"/>
      <c r="G80" s="48"/>
      <c r="H80" s="48"/>
      <c r="I80" s="48"/>
      <c r="J80" s="48"/>
      <c r="K80" s="65">
        <f>VLOOKUP(C80,'安全管理①　※必須'!$C$24:$G$123,5,FALSE)</f>
        <v>0</v>
      </c>
      <c r="L80" s="48"/>
      <c r="M80" s="48"/>
      <c r="N80" s="48"/>
      <c r="O80" s="65">
        <f>VLOOKUP(C80,'安全管理①　※必須'!$C$24:$I$123,7,FALSE)</f>
        <v>0</v>
      </c>
      <c r="P80" s="48"/>
      <c r="Q80" s="48"/>
      <c r="R80" s="48"/>
      <c r="S80" s="48"/>
      <c r="T80" s="48"/>
    </row>
    <row r="81" spans="2:20" ht="15.45" customHeight="1" x14ac:dyDescent="0.2">
      <c r="B81" s="18">
        <v>60</v>
      </c>
      <c r="C81" s="109" t="s">
        <v>57</v>
      </c>
      <c r="D81" s="109"/>
      <c r="E81" s="65">
        <f>VLOOKUP(C81,'安全管理①　※必須'!$C$24:$E$123,3,FALSE)</f>
        <v>0</v>
      </c>
      <c r="F81" s="48"/>
      <c r="G81" s="48"/>
      <c r="H81" s="48"/>
      <c r="I81" s="48"/>
      <c r="J81" s="48"/>
      <c r="K81" s="65">
        <f>VLOOKUP(C81,'安全管理①　※必須'!$C$24:$G$123,5,FALSE)</f>
        <v>0</v>
      </c>
      <c r="L81" s="48"/>
      <c r="M81" s="48"/>
      <c r="N81" s="48"/>
      <c r="O81" s="65">
        <f>VLOOKUP(C81,'安全管理①　※必須'!$C$24:$I$123,7,FALSE)</f>
        <v>0</v>
      </c>
      <c r="P81" s="48"/>
      <c r="Q81" s="48"/>
      <c r="R81" s="48"/>
      <c r="S81" s="48"/>
      <c r="T81" s="48"/>
    </row>
    <row r="82" spans="2:20" ht="15.45" customHeight="1" x14ac:dyDescent="0.2">
      <c r="B82" s="18">
        <v>61</v>
      </c>
      <c r="C82" s="109" t="s">
        <v>200</v>
      </c>
      <c r="D82" s="109"/>
      <c r="E82" s="65">
        <f>VLOOKUP(C82,'安全管理①　※必須'!$C$24:$E$123,3,FALSE)</f>
        <v>0</v>
      </c>
      <c r="F82" s="48"/>
      <c r="G82" s="48"/>
      <c r="H82" s="48"/>
      <c r="I82" s="48"/>
      <c r="J82" s="48"/>
      <c r="K82" s="65">
        <f>VLOOKUP(C82,'安全管理①　※必須'!$C$24:$G$123,5,FALSE)</f>
        <v>0</v>
      </c>
      <c r="L82" s="48"/>
      <c r="M82" s="48"/>
      <c r="N82" s="48"/>
      <c r="O82" s="65">
        <f>VLOOKUP(C82,'安全管理①　※必須'!$C$24:$I$123,7,FALSE)</f>
        <v>0</v>
      </c>
      <c r="P82" s="48"/>
      <c r="Q82" s="48"/>
      <c r="R82" s="48"/>
      <c r="S82" s="48"/>
      <c r="T82" s="48"/>
    </row>
    <row r="83" spans="2:20" ht="15.45" customHeight="1" x14ac:dyDescent="0.2">
      <c r="B83" s="18">
        <v>62</v>
      </c>
      <c r="C83" s="109" t="s">
        <v>119</v>
      </c>
      <c r="D83" s="109"/>
      <c r="E83" s="65">
        <f>VLOOKUP(C83,'安全管理①　※必須'!$C$24:$E$123,3,FALSE)</f>
        <v>0</v>
      </c>
      <c r="F83" s="48"/>
      <c r="G83" s="48"/>
      <c r="H83" s="48"/>
      <c r="I83" s="48"/>
      <c r="J83" s="48"/>
      <c r="K83" s="65">
        <f>VLOOKUP(C83,'安全管理①　※必須'!$C$24:$G$123,5,FALSE)</f>
        <v>0</v>
      </c>
      <c r="L83" s="48"/>
      <c r="M83" s="48"/>
      <c r="N83" s="48"/>
      <c r="O83" s="65">
        <f>VLOOKUP(C83,'安全管理①　※必須'!$C$24:$I$123,7,FALSE)</f>
        <v>0</v>
      </c>
      <c r="P83" s="48"/>
      <c r="Q83" s="48"/>
      <c r="R83" s="48"/>
      <c r="S83" s="48"/>
      <c r="T83" s="48"/>
    </row>
    <row r="84" spans="2:20" ht="15.45" customHeight="1" x14ac:dyDescent="0.2">
      <c r="B84" s="18">
        <v>63</v>
      </c>
      <c r="C84" s="109" t="s">
        <v>63</v>
      </c>
      <c r="D84" s="109"/>
      <c r="E84" s="65">
        <f>VLOOKUP(C84,'安全管理①　※必須'!$C$24:$E$123,3,FALSE)</f>
        <v>0</v>
      </c>
      <c r="F84" s="48"/>
      <c r="G84" s="48"/>
      <c r="H84" s="48"/>
      <c r="I84" s="48"/>
      <c r="J84" s="48"/>
      <c r="K84" s="65">
        <f>VLOOKUP(C84,'安全管理①　※必須'!$C$24:$G$123,5,FALSE)</f>
        <v>0</v>
      </c>
      <c r="L84" s="48"/>
      <c r="M84" s="48"/>
      <c r="N84" s="48"/>
      <c r="O84" s="65">
        <f>VLOOKUP(C84,'安全管理①　※必須'!$C$24:$I$123,7,FALSE)</f>
        <v>0</v>
      </c>
      <c r="P84" s="48"/>
      <c r="Q84" s="48"/>
      <c r="R84" s="48"/>
      <c r="S84" s="48"/>
      <c r="T84" s="48"/>
    </row>
    <row r="85" spans="2:20" ht="15.45" customHeight="1" x14ac:dyDescent="0.2">
      <c r="B85" s="18">
        <v>64</v>
      </c>
      <c r="C85" s="109" t="s">
        <v>65</v>
      </c>
      <c r="D85" s="109"/>
      <c r="E85" s="65">
        <f>VLOOKUP(C85,'安全管理①　※必須'!$C$24:$E$123,3,FALSE)</f>
        <v>0</v>
      </c>
      <c r="F85" s="48"/>
      <c r="G85" s="48"/>
      <c r="H85" s="48"/>
      <c r="I85" s="48"/>
      <c r="J85" s="48"/>
      <c r="K85" s="65">
        <f>VLOOKUP(C85,'安全管理①　※必須'!$C$24:$G$123,5,FALSE)</f>
        <v>0</v>
      </c>
      <c r="L85" s="48"/>
      <c r="M85" s="48"/>
      <c r="N85" s="48"/>
      <c r="O85" s="65">
        <f>VLOOKUP(C85,'安全管理①　※必須'!$C$24:$I$123,7,FALSE)</f>
        <v>0</v>
      </c>
      <c r="P85" s="48"/>
      <c r="Q85" s="48"/>
      <c r="R85" s="48"/>
      <c r="S85" s="48"/>
      <c r="T85" s="48"/>
    </row>
    <row r="86" spans="2:20" ht="15.45" customHeight="1" x14ac:dyDescent="0.2">
      <c r="B86" s="18">
        <v>65</v>
      </c>
      <c r="C86" s="109" t="s">
        <v>69</v>
      </c>
      <c r="D86" s="109"/>
      <c r="E86" s="65">
        <f>VLOOKUP(C86,'安全管理①　※必須'!$C$24:$E$123,3,FALSE)</f>
        <v>0</v>
      </c>
      <c r="F86" s="48"/>
      <c r="G86" s="48"/>
      <c r="H86" s="48"/>
      <c r="I86" s="48"/>
      <c r="J86" s="48"/>
      <c r="K86" s="65">
        <f>VLOOKUP(C86,'安全管理①　※必須'!$C$24:$G$123,5,FALSE)</f>
        <v>0</v>
      </c>
      <c r="L86" s="48"/>
      <c r="M86" s="48"/>
      <c r="N86" s="48"/>
      <c r="O86" s="65">
        <f>VLOOKUP(C86,'安全管理①　※必須'!$C$24:$I$123,7,FALSE)</f>
        <v>0</v>
      </c>
      <c r="P86" s="48"/>
      <c r="Q86" s="48"/>
      <c r="R86" s="48"/>
      <c r="S86" s="48"/>
      <c r="T86" s="48"/>
    </row>
    <row r="87" spans="2:20" ht="15.45" customHeight="1" x14ac:dyDescent="0.2">
      <c r="B87" s="18">
        <v>66</v>
      </c>
      <c r="C87" s="109" t="s">
        <v>71</v>
      </c>
      <c r="D87" s="109"/>
      <c r="E87" s="65">
        <f>VLOOKUP(C87,'安全管理①　※必須'!$C$24:$E$123,3,FALSE)</f>
        <v>0</v>
      </c>
      <c r="F87" s="48"/>
      <c r="G87" s="48"/>
      <c r="H87" s="48"/>
      <c r="I87" s="48"/>
      <c r="J87" s="48"/>
      <c r="K87" s="65">
        <f>VLOOKUP(C87,'安全管理①　※必須'!$C$24:$G$123,5,FALSE)</f>
        <v>0</v>
      </c>
      <c r="L87" s="48"/>
      <c r="M87" s="48"/>
      <c r="N87" s="48"/>
      <c r="O87" s="65">
        <f>VLOOKUP(C87,'安全管理①　※必須'!$C$24:$I$123,7,FALSE)</f>
        <v>0</v>
      </c>
      <c r="P87" s="48"/>
      <c r="Q87" s="48"/>
      <c r="R87" s="48"/>
      <c r="S87" s="48"/>
      <c r="T87" s="48"/>
    </row>
    <row r="88" spans="2:20" ht="15.45" customHeight="1" x14ac:dyDescent="0.2">
      <c r="B88" s="18">
        <v>67</v>
      </c>
      <c r="C88" s="109" t="s">
        <v>118</v>
      </c>
      <c r="D88" s="109"/>
      <c r="E88" s="65">
        <f>VLOOKUP(C88,'安全管理①　※必須'!$C$24:$E$123,3,FALSE)</f>
        <v>0</v>
      </c>
      <c r="F88" s="48"/>
      <c r="G88" s="48"/>
      <c r="H88" s="48"/>
      <c r="I88" s="48"/>
      <c r="J88" s="48"/>
      <c r="K88" s="65">
        <f>VLOOKUP(C88,'安全管理①　※必須'!$C$24:$G$123,5,FALSE)</f>
        <v>0</v>
      </c>
      <c r="L88" s="48"/>
      <c r="M88" s="48"/>
      <c r="N88" s="48"/>
      <c r="O88" s="65">
        <f>VLOOKUP(C88,'安全管理①　※必須'!$C$24:$I$123,7,FALSE)</f>
        <v>0</v>
      </c>
      <c r="P88" s="48"/>
      <c r="Q88" s="48"/>
      <c r="R88" s="48"/>
      <c r="S88" s="48"/>
      <c r="T88" s="48"/>
    </row>
    <row r="89" spans="2:20" ht="15.45" customHeight="1" x14ac:dyDescent="0.2">
      <c r="B89" s="18">
        <v>68</v>
      </c>
      <c r="C89" s="109" t="s">
        <v>8</v>
      </c>
      <c r="D89" s="109"/>
      <c r="E89" s="65">
        <f>VLOOKUP(C89,'安全管理①　※必須'!$C$24:$E$123,3,FALSE)</f>
        <v>0</v>
      </c>
      <c r="F89" s="48"/>
      <c r="G89" s="48"/>
      <c r="H89" s="48"/>
      <c r="I89" s="48"/>
      <c r="J89" s="48"/>
      <c r="K89" s="65">
        <f>VLOOKUP(C89,'安全管理①　※必須'!$C$24:$G$123,5,FALSE)</f>
        <v>0</v>
      </c>
      <c r="L89" s="48"/>
      <c r="M89" s="48"/>
      <c r="N89" s="48"/>
      <c r="O89" s="65">
        <f>VLOOKUP(C89,'安全管理①　※必須'!$C$24:$I$123,7,FALSE)</f>
        <v>0</v>
      </c>
      <c r="P89" s="48"/>
      <c r="Q89" s="48"/>
      <c r="R89" s="48"/>
      <c r="S89" s="48"/>
      <c r="T89" s="48"/>
    </row>
    <row r="90" spans="2:20" ht="15.45" customHeight="1" x14ac:dyDescent="0.2">
      <c r="B90" s="18">
        <v>69</v>
      </c>
      <c r="C90" s="109" t="s">
        <v>12</v>
      </c>
      <c r="D90" s="109"/>
      <c r="E90" s="65">
        <f>VLOOKUP(C90,'安全管理①　※必須'!$C$24:$E$123,3,FALSE)</f>
        <v>0</v>
      </c>
      <c r="F90" s="48"/>
      <c r="G90" s="48"/>
      <c r="H90" s="48"/>
      <c r="I90" s="48"/>
      <c r="J90" s="48"/>
      <c r="K90" s="65">
        <f>VLOOKUP(C90,'安全管理①　※必須'!$C$24:$G$123,5,FALSE)</f>
        <v>0</v>
      </c>
      <c r="L90" s="48"/>
      <c r="M90" s="48"/>
      <c r="N90" s="48"/>
      <c r="O90" s="65">
        <f>VLOOKUP(C90,'安全管理①　※必須'!$C$24:$I$123,7,FALSE)</f>
        <v>0</v>
      </c>
      <c r="P90" s="48"/>
      <c r="Q90" s="48"/>
      <c r="R90" s="48"/>
      <c r="S90" s="48"/>
      <c r="T90" s="48"/>
    </row>
    <row r="91" spans="2:20" ht="15.45" customHeight="1" x14ac:dyDescent="0.2">
      <c r="B91" s="18">
        <v>70</v>
      </c>
      <c r="C91" s="109" t="s">
        <v>18</v>
      </c>
      <c r="D91" s="109"/>
      <c r="E91" s="65">
        <f>VLOOKUP(C91,'安全管理①　※必須'!$C$24:$E$123,3,FALSE)</f>
        <v>0</v>
      </c>
      <c r="F91" s="48"/>
      <c r="G91" s="48"/>
      <c r="H91" s="48"/>
      <c r="I91" s="48"/>
      <c r="J91" s="48"/>
      <c r="K91" s="65">
        <f>VLOOKUP(C91,'安全管理①　※必須'!$C$24:$G$123,5,FALSE)</f>
        <v>0</v>
      </c>
      <c r="L91" s="48"/>
      <c r="M91" s="48"/>
      <c r="N91" s="48"/>
      <c r="O91" s="65">
        <f>VLOOKUP(C91,'安全管理①　※必須'!$C$24:$I$123,7,FALSE)</f>
        <v>0</v>
      </c>
      <c r="P91" s="48"/>
      <c r="Q91" s="48"/>
      <c r="R91" s="48"/>
      <c r="S91" s="48"/>
      <c r="T91" s="48"/>
    </row>
    <row r="92" spans="2:20" ht="15.45" customHeight="1" x14ac:dyDescent="0.2">
      <c r="B92" s="18">
        <v>71</v>
      </c>
      <c r="C92" s="109" t="s">
        <v>38</v>
      </c>
      <c r="D92" s="109"/>
      <c r="E92" s="65">
        <f>VLOOKUP(C92,'安全管理①　※必須'!$C$24:$E$123,3,FALSE)</f>
        <v>0</v>
      </c>
      <c r="F92" s="48"/>
      <c r="G92" s="48"/>
      <c r="H92" s="48"/>
      <c r="I92" s="48"/>
      <c r="J92" s="48"/>
      <c r="K92" s="65">
        <f>VLOOKUP(C92,'安全管理①　※必須'!$C$24:$G$123,5,FALSE)</f>
        <v>0</v>
      </c>
      <c r="L92" s="48"/>
      <c r="M92" s="48"/>
      <c r="N92" s="48"/>
      <c r="O92" s="65">
        <f>VLOOKUP(C92,'安全管理①　※必須'!$C$24:$I$123,7,FALSE)</f>
        <v>0</v>
      </c>
      <c r="P92" s="48"/>
      <c r="Q92" s="48"/>
      <c r="R92" s="48"/>
      <c r="S92" s="48"/>
      <c r="T92" s="48"/>
    </row>
    <row r="93" spans="2:20" ht="15.45" customHeight="1" x14ac:dyDescent="0.2">
      <c r="B93" s="18">
        <v>72</v>
      </c>
      <c r="C93" s="109" t="s">
        <v>30</v>
      </c>
      <c r="D93" s="109"/>
      <c r="E93" s="65">
        <f>VLOOKUP(C93,'安全管理①　※必須'!$C$24:$E$123,3,FALSE)</f>
        <v>0</v>
      </c>
      <c r="F93" s="48"/>
      <c r="G93" s="48"/>
      <c r="H93" s="48"/>
      <c r="I93" s="48"/>
      <c r="J93" s="48"/>
      <c r="K93" s="65">
        <f>VLOOKUP(C93,'安全管理①　※必須'!$C$24:$G$123,5,FALSE)</f>
        <v>0</v>
      </c>
      <c r="L93" s="48"/>
      <c r="M93" s="48"/>
      <c r="N93" s="48"/>
      <c r="O93" s="65">
        <f>VLOOKUP(C93,'安全管理①　※必須'!$C$24:$I$123,7,FALSE)</f>
        <v>0</v>
      </c>
      <c r="P93" s="48"/>
      <c r="Q93" s="48"/>
      <c r="R93" s="48"/>
      <c r="S93" s="48"/>
      <c r="T93" s="48"/>
    </row>
    <row r="94" spans="2:20" ht="15.45" customHeight="1" x14ac:dyDescent="0.2">
      <c r="B94" s="18">
        <v>73</v>
      </c>
      <c r="C94" s="109" t="s">
        <v>51</v>
      </c>
      <c r="D94" s="109"/>
      <c r="E94" s="65">
        <f>VLOOKUP(C94,'安全管理①　※必須'!$C$24:$E$123,3,FALSE)</f>
        <v>0</v>
      </c>
      <c r="F94" s="48"/>
      <c r="G94" s="48"/>
      <c r="H94" s="48"/>
      <c r="I94" s="48"/>
      <c r="J94" s="48"/>
      <c r="K94" s="65">
        <f>VLOOKUP(C94,'安全管理①　※必須'!$C$24:$G$123,5,FALSE)</f>
        <v>0</v>
      </c>
      <c r="L94" s="48"/>
      <c r="M94" s="48"/>
      <c r="N94" s="48"/>
      <c r="O94" s="65">
        <f>VLOOKUP(C94,'安全管理①　※必須'!$C$24:$I$123,7,FALSE)</f>
        <v>0</v>
      </c>
      <c r="P94" s="48"/>
      <c r="Q94" s="48"/>
      <c r="R94" s="48"/>
      <c r="S94" s="48"/>
      <c r="T94" s="48"/>
    </row>
    <row r="95" spans="2:20" ht="15.45" customHeight="1" x14ac:dyDescent="0.2">
      <c r="B95" s="18">
        <v>74</v>
      </c>
      <c r="C95" s="109" t="s">
        <v>62</v>
      </c>
      <c r="D95" s="109"/>
      <c r="E95" s="65">
        <f>VLOOKUP(C95,'安全管理①　※必須'!$C$24:$E$123,3,FALSE)</f>
        <v>0</v>
      </c>
      <c r="F95" s="48"/>
      <c r="G95" s="48"/>
      <c r="H95" s="48"/>
      <c r="I95" s="48"/>
      <c r="J95" s="48"/>
      <c r="K95" s="65">
        <f>VLOOKUP(C95,'安全管理①　※必須'!$C$24:$G$123,5,FALSE)</f>
        <v>0</v>
      </c>
      <c r="L95" s="48"/>
      <c r="M95" s="48"/>
      <c r="N95" s="48"/>
      <c r="O95" s="65">
        <f>VLOOKUP(C95,'安全管理①　※必須'!$C$24:$I$123,7,FALSE)</f>
        <v>0</v>
      </c>
      <c r="P95" s="48"/>
      <c r="Q95" s="48"/>
      <c r="R95" s="48"/>
      <c r="S95" s="48"/>
      <c r="T95" s="48"/>
    </row>
    <row r="96" spans="2:20" ht="15.45" customHeight="1" x14ac:dyDescent="0.2">
      <c r="B96" s="18">
        <v>75</v>
      </c>
      <c r="C96" s="109" t="s">
        <v>64</v>
      </c>
      <c r="D96" s="109"/>
      <c r="E96" s="65">
        <f>VLOOKUP(C96,'安全管理①　※必須'!$C$24:$E$123,3,FALSE)</f>
        <v>0</v>
      </c>
      <c r="F96" s="48"/>
      <c r="G96" s="48"/>
      <c r="H96" s="48"/>
      <c r="I96" s="48"/>
      <c r="J96" s="48"/>
      <c r="K96" s="65">
        <f>VLOOKUP(C96,'安全管理①　※必須'!$C$24:$G$123,5,FALSE)</f>
        <v>0</v>
      </c>
      <c r="L96" s="48"/>
      <c r="M96" s="48"/>
      <c r="N96" s="48"/>
      <c r="O96" s="65">
        <f>VLOOKUP(C96,'安全管理①　※必須'!$C$24:$I$123,7,FALSE)</f>
        <v>0</v>
      </c>
      <c r="P96" s="48"/>
      <c r="Q96" s="48"/>
      <c r="R96" s="48"/>
      <c r="S96" s="48"/>
      <c r="T96" s="48"/>
    </row>
    <row r="97" spans="2:20" ht="15.45" customHeight="1" x14ac:dyDescent="0.2">
      <c r="B97" s="18">
        <v>76</v>
      </c>
      <c r="C97" s="109" t="s">
        <v>72</v>
      </c>
      <c r="D97" s="109"/>
      <c r="E97" s="65">
        <f>VLOOKUP(C97,'安全管理①　※必須'!$C$24:$E$123,3,FALSE)</f>
        <v>0</v>
      </c>
      <c r="F97" s="48"/>
      <c r="G97" s="48"/>
      <c r="H97" s="48"/>
      <c r="I97" s="48"/>
      <c r="J97" s="48"/>
      <c r="K97" s="65">
        <f>VLOOKUP(C97,'安全管理①　※必須'!$C$24:$G$123,5,FALSE)</f>
        <v>0</v>
      </c>
      <c r="L97" s="48"/>
      <c r="M97" s="48"/>
      <c r="N97" s="48"/>
      <c r="O97" s="65">
        <f>VLOOKUP(C97,'安全管理①　※必須'!$C$24:$I$123,7,FALSE)</f>
        <v>0</v>
      </c>
      <c r="P97" s="48"/>
      <c r="Q97" s="48"/>
      <c r="R97" s="48"/>
      <c r="S97" s="48"/>
      <c r="T97" s="48"/>
    </row>
    <row r="98" spans="2:20" ht="15.45" customHeight="1" x14ac:dyDescent="0.2">
      <c r="B98" s="18">
        <v>77</v>
      </c>
      <c r="C98" s="109" t="s">
        <v>79</v>
      </c>
      <c r="D98" s="109"/>
      <c r="E98" s="65">
        <f>VLOOKUP(C98,'安全管理①　※必須'!$C$24:$E$123,3,FALSE)</f>
        <v>0</v>
      </c>
      <c r="F98" s="48"/>
      <c r="G98" s="48"/>
      <c r="H98" s="48"/>
      <c r="I98" s="48"/>
      <c r="J98" s="48"/>
      <c r="K98" s="65">
        <f>VLOOKUP(C98,'安全管理①　※必須'!$C$24:$G$123,5,FALSE)</f>
        <v>0</v>
      </c>
      <c r="L98" s="48"/>
      <c r="M98" s="48"/>
      <c r="N98" s="48"/>
      <c r="O98" s="65">
        <f>VLOOKUP(C98,'安全管理①　※必須'!$C$24:$I$123,7,FALSE)</f>
        <v>0</v>
      </c>
      <c r="P98" s="48"/>
      <c r="Q98" s="48"/>
      <c r="R98" s="48"/>
      <c r="S98" s="48"/>
      <c r="T98" s="48"/>
    </row>
    <row r="99" spans="2:20" ht="15.45" customHeight="1" x14ac:dyDescent="0.2">
      <c r="B99" s="18">
        <v>78</v>
      </c>
      <c r="C99" s="109" t="s">
        <v>80</v>
      </c>
      <c r="D99" s="109"/>
      <c r="E99" s="65">
        <f>VLOOKUP(C99,'安全管理①　※必須'!$C$24:$E$123,3,FALSE)</f>
        <v>0</v>
      </c>
      <c r="F99" s="48"/>
      <c r="G99" s="48"/>
      <c r="H99" s="48"/>
      <c r="I99" s="48"/>
      <c r="J99" s="48"/>
      <c r="K99" s="65">
        <f>VLOOKUP(C99,'安全管理①　※必須'!$C$24:$G$123,5,FALSE)</f>
        <v>0</v>
      </c>
      <c r="L99" s="48"/>
      <c r="M99" s="48"/>
      <c r="N99" s="48"/>
      <c r="O99" s="65">
        <f>VLOOKUP(C99,'安全管理①　※必須'!$C$24:$I$123,7,FALSE)</f>
        <v>0</v>
      </c>
      <c r="P99" s="48"/>
      <c r="Q99" s="48"/>
      <c r="R99" s="48"/>
      <c r="S99" s="48"/>
      <c r="T99" s="48"/>
    </row>
    <row r="100" spans="2:20" ht="15.45" customHeight="1" x14ac:dyDescent="0.2">
      <c r="B100" s="18">
        <v>79</v>
      </c>
      <c r="C100" s="109" t="s">
        <v>31</v>
      </c>
      <c r="D100" s="109"/>
      <c r="E100" s="65">
        <f>VLOOKUP(C100,'安全管理①　※必須'!$C$24:$E$123,3,FALSE)</f>
        <v>0</v>
      </c>
      <c r="F100" s="48"/>
      <c r="G100" s="48"/>
      <c r="H100" s="48"/>
      <c r="I100" s="48"/>
      <c r="J100" s="48"/>
      <c r="K100" s="65">
        <f>VLOOKUP(C100,'安全管理①　※必須'!$C$24:$G$123,5,FALSE)</f>
        <v>0</v>
      </c>
      <c r="L100" s="48"/>
      <c r="M100" s="48"/>
      <c r="N100" s="48"/>
      <c r="O100" s="65">
        <f>VLOOKUP(C100,'安全管理①　※必須'!$C$24:$I$123,7,FALSE)</f>
        <v>0</v>
      </c>
      <c r="P100" s="48"/>
      <c r="Q100" s="48"/>
      <c r="R100" s="48"/>
      <c r="S100" s="48"/>
      <c r="T100" s="48"/>
    </row>
    <row r="101" spans="2:20" ht="15.45" customHeight="1" x14ac:dyDescent="0.2">
      <c r="B101" s="18">
        <v>80</v>
      </c>
      <c r="C101" s="109" t="s">
        <v>33</v>
      </c>
      <c r="D101" s="109"/>
      <c r="E101" s="65">
        <f>VLOOKUP(C101,'安全管理①　※必須'!$C$24:$E$123,3,FALSE)</f>
        <v>0</v>
      </c>
      <c r="F101" s="48"/>
      <c r="G101" s="48"/>
      <c r="H101" s="48"/>
      <c r="I101" s="48"/>
      <c r="J101" s="48"/>
      <c r="K101" s="65">
        <f>VLOOKUP(C101,'安全管理①　※必須'!$C$24:$G$123,5,FALSE)</f>
        <v>0</v>
      </c>
      <c r="L101" s="48"/>
      <c r="M101" s="48"/>
      <c r="N101" s="48"/>
      <c r="O101" s="65">
        <f>VLOOKUP(C101,'安全管理①　※必須'!$C$24:$I$123,7,FALSE)</f>
        <v>0</v>
      </c>
      <c r="P101" s="48"/>
      <c r="Q101" s="48"/>
      <c r="R101" s="48"/>
      <c r="S101" s="48"/>
      <c r="T101" s="48"/>
    </row>
    <row r="102" spans="2:20" ht="15.45" customHeight="1" x14ac:dyDescent="0.2">
      <c r="B102" s="18">
        <v>81</v>
      </c>
      <c r="C102" s="109" t="s">
        <v>35</v>
      </c>
      <c r="D102" s="109"/>
      <c r="E102" s="65">
        <f>VLOOKUP(C102,'安全管理①　※必須'!$C$24:$E$123,3,FALSE)</f>
        <v>0</v>
      </c>
      <c r="F102" s="48"/>
      <c r="G102" s="48"/>
      <c r="H102" s="48"/>
      <c r="I102" s="48"/>
      <c r="J102" s="48"/>
      <c r="K102" s="65">
        <f>VLOOKUP(C102,'安全管理①　※必須'!$C$24:$G$123,5,FALSE)</f>
        <v>0</v>
      </c>
      <c r="L102" s="48"/>
      <c r="M102" s="48"/>
      <c r="N102" s="48"/>
      <c r="O102" s="65">
        <f>VLOOKUP(C102,'安全管理①　※必須'!$C$24:$I$123,7,FALSE)</f>
        <v>0</v>
      </c>
      <c r="P102" s="48"/>
      <c r="Q102" s="48"/>
      <c r="R102" s="48"/>
      <c r="S102" s="48"/>
      <c r="T102" s="48"/>
    </row>
    <row r="103" spans="2:20" ht="15.45" customHeight="1" x14ac:dyDescent="0.2">
      <c r="B103" s="18">
        <v>82</v>
      </c>
      <c r="C103" s="109" t="s">
        <v>39</v>
      </c>
      <c r="D103" s="109"/>
      <c r="E103" s="65">
        <f>VLOOKUP(C103,'安全管理①　※必須'!$C$24:$E$123,3,FALSE)</f>
        <v>0</v>
      </c>
      <c r="F103" s="48"/>
      <c r="G103" s="48"/>
      <c r="H103" s="48"/>
      <c r="I103" s="48"/>
      <c r="J103" s="48"/>
      <c r="K103" s="65">
        <f>VLOOKUP(C103,'安全管理①　※必須'!$C$24:$G$123,5,FALSE)</f>
        <v>0</v>
      </c>
      <c r="L103" s="48"/>
      <c r="M103" s="48"/>
      <c r="N103" s="48"/>
      <c r="O103" s="65">
        <f>VLOOKUP(C103,'安全管理①　※必須'!$C$24:$I$123,7,FALSE)</f>
        <v>0</v>
      </c>
      <c r="P103" s="48"/>
      <c r="Q103" s="48"/>
      <c r="R103" s="48"/>
      <c r="S103" s="48"/>
      <c r="T103" s="48"/>
    </row>
    <row r="104" spans="2:20" ht="15.45" customHeight="1" x14ac:dyDescent="0.2">
      <c r="B104" s="18">
        <v>83</v>
      </c>
      <c r="C104" s="109" t="s">
        <v>43</v>
      </c>
      <c r="D104" s="109"/>
      <c r="E104" s="65">
        <f>VLOOKUP(C104,'安全管理①　※必須'!$C$24:$E$123,3,FALSE)</f>
        <v>0</v>
      </c>
      <c r="F104" s="48"/>
      <c r="G104" s="48"/>
      <c r="H104" s="48"/>
      <c r="I104" s="48"/>
      <c r="J104" s="48"/>
      <c r="K104" s="65">
        <f>VLOOKUP(C104,'安全管理①　※必須'!$C$24:$G$123,5,FALSE)</f>
        <v>0</v>
      </c>
      <c r="L104" s="48"/>
      <c r="M104" s="48"/>
      <c r="N104" s="48"/>
      <c r="O104" s="65">
        <f>VLOOKUP(C104,'安全管理①　※必須'!$C$24:$I$123,7,FALSE)</f>
        <v>0</v>
      </c>
      <c r="P104" s="48"/>
      <c r="Q104" s="48"/>
      <c r="R104" s="48"/>
      <c r="S104" s="48"/>
      <c r="T104" s="48"/>
    </row>
    <row r="105" spans="2:20" ht="15.45" customHeight="1" x14ac:dyDescent="0.2">
      <c r="B105" s="18">
        <v>84</v>
      </c>
      <c r="C105" s="109" t="s">
        <v>45</v>
      </c>
      <c r="D105" s="109"/>
      <c r="E105" s="65">
        <f>VLOOKUP(C105,'安全管理①　※必須'!$C$24:$E$123,3,FALSE)</f>
        <v>0</v>
      </c>
      <c r="F105" s="48"/>
      <c r="G105" s="48"/>
      <c r="H105" s="48"/>
      <c r="I105" s="48"/>
      <c r="J105" s="48"/>
      <c r="K105" s="65">
        <f>VLOOKUP(C105,'安全管理①　※必須'!$C$24:$G$123,5,FALSE)</f>
        <v>0</v>
      </c>
      <c r="L105" s="48"/>
      <c r="M105" s="48"/>
      <c r="N105" s="48"/>
      <c r="O105" s="65">
        <f>VLOOKUP(C105,'安全管理①　※必須'!$C$24:$I$123,7,FALSE)</f>
        <v>0</v>
      </c>
      <c r="P105" s="48"/>
      <c r="Q105" s="48"/>
      <c r="R105" s="48"/>
      <c r="S105" s="48"/>
      <c r="T105" s="48"/>
    </row>
    <row r="106" spans="2:20" ht="15.45" customHeight="1" x14ac:dyDescent="0.2">
      <c r="B106" s="18">
        <v>85</v>
      </c>
      <c r="C106" s="109" t="s">
        <v>50</v>
      </c>
      <c r="D106" s="109"/>
      <c r="E106" s="65">
        <f>VLOOKUP(C106,'安全管理①　※必須'!$C$24:$E$123,3,FALSE)</f>
        <v>0</v>
      </c>
      <c r="F106" s="48"/>
      <c r="G106" s="48"/>
      <c r="H106" s="48"/>
      <c r="I106" s="48"/>
      <c r="J106" s="48"/>
      <c r="K106" s="65">
        <f>VLOOKUP(C106,'安全管理①　※必須'!$C$24:$G$123,5,FALSE)</f>
        <v>0</v>
      </c>
      <c r="L106" s="48"/>
      <c r="M106" s="48"/>
      <c r="N106" s="48"/>
      <c r="O106" s="65">
        <f>VLOOKUP(C106,'安全管理①　※必須'!$C$24:$I$123,7,FALSE)</f>
        <v>0</v>
      </c>
      <c r="P106" s="48"/>
      <c r="Q106" s="48"/>
      <c r="R106" s="48"/>
      <c r="S106" s="48"/>
      <c r="T106" s="48"/>
    </row>
    <row r="107" spans="2:20" ht="15.45" customHeight="1" x14ac:dyDescent="0.2">
      <c r="B107" s="18">
        <v>86</v>
      </c>
      <c r="C107" s="109" t="s">
        <v>179</v>
      </c>
      <c r="D107" s="109"/>
      <c r="E107" s="65">
        <f>VLOOKUP(C107,'安全管理①　※必須'!$C$24:$E$123,3,FALSE)</f>
        <v>0</v>
      </c>
      <c r="F107" s="48"/>
      <c r="G107" s="48"/>
      <c r="H107" s="48"/>
      <c r="I107" s="48"/>
      <c r="J107" s="48"/>
      <c r="K107" s="65">
        <f>VLOOKUP(C107,'安全管理①　※必須'!$C$24:$G$123,5,FALSE)</f>
        <v>0</v>
      </c>
      <c r="L107" s="48"/>
      <c r="M107" s="48"/>
      <c r="N107" s="48"/>
      <c r="O107" s="65">
        <f>VLOOKUP(C107,'安全管理①　※必須'!$C$24:$I$123,7,FALSE)</f>
        <v>0</v>
      </c>
      <c r="P107" s="48"/>
      <c r="Q107" s="48"/>
      <c r="R107" s="48"/>
      <c r="S107" s="48"/>
      <c r="T107" s="48"/>
    </row>
    <row r="108" spans="2:20" ht="15.45" customHeight="1" x14ac:dyDescent="0.2">
      <c r="B108" s="18">
        <v>87</v>
      </c>
      <c r="C108" s="109" t="s">
        <v>61</v>
      </c>
      <c r="D108" s="109"/>
      <c r="E108" s="65">
        <f>VLOOKUP(C108,'安全管理①　※必須'!$C$24:$E$123,3,FALSE)</f>
        <v>0</v>
      </c>
      <c r="F108" s="48"/>
      <c r="G108" s="48"/>
      <c r="H108" s="48"/>
      <c r="I108" s="48"/>
      <c r="J108" s="48"/>
      <c r="K108" s="65">
        <f>VLOOKUP(C108,'安全管理①　※必須'!$C$24:$G$123,5,FALSE)</f>
        <v>0</v>
      </c>
      <c r="L108" s="48"/>
      <c r="M108" s="48"/>
      <c r="N108" s="48"/>
      <c r="O108" s="65">
        <f>VLOOKUP(C108,'安全管理①　※必須'!$C$24:$I$123,7,FALSE)</f>
        <v>0</v>
      </c>
      <c r="P108" s="48"/>
      <c r="Q108" s="48"/>
      <c r="R108" s="48"/>
      <c r="S108" s="48"/>
      <c r="T108" s="48"/>
    </row>
    <row r="109" spans="2:20" ht="15.45" customHeight="1" x14ac:dyDescent="0.2">
      <c r="B109" s="18">
        <v>88</v>
      </c>
      <c r="C109" s="109" t="s">
        <v>67</v>
      </c>
      <c r="D109" s="109"/>
      <c r="E109" s="65">
        <f>VLOOKUP(C109,'安全管理①　※必須'!$C$24:$E$123,3,FALSE)</f>
        <v>0</v>
      </c>
      <c r="F109" s="48"/>
      <c r="G109" s="48"/>
      <c r="H109" s="48"/>
      <c r="I109" s="48"/>
      <c r="J109" s="48"/>
      <c r="K109" s="65">
        <f>VLOOKUP(C109,'安全管理①　※必須'!$C$24:$G$123,5,FALSE)</f>
        <v>0</v>
      </c>
      <c r="L109" s="48"/>
      <c r="M109" s="48"/>
      <c r="N109" s="48"/>
      <c r="O109" s="65">
        <f>VLOOKUP(C109,'安全管理①　※必須'!$C$24:$I$123,7,FALSE)</f>
        <v>0</v>
      </c>
      <c r="P109" s="48"/>
      <c r="Q109" s="48"/>
      <c r="R109" s="48"/>
      <c r="S109" s="48"/>
      <c r="T109" s="48"/>
    </row>
    <row r="110" spans="2:20" ht="15.45" customHeight="1" x14ac:dyDescent="0.2">
      <c r="B110" s="18">
        <v>89</v>
      </c>
      <c r="C110" s="109" t="s">
        <v>73</v>
      </c>
      <c r="D110" s="109"/>
      <c r="E110" s="65">
        <f>VLOOKUP(C110,'安全管理①　※必須'!$C$24:$E$123,3,FALSE)</f>
        <v>0</v>
      </c>
      <c r="F110" s="48"/>
      <c r="G110" s="48"/>
      <c r="H110" s="48"/>
      <c r="I110" s="48"/>
      <c r="J110" s="48"/>
      <c r="K110" s="65">
        <f>VLOOKUP(C110,'安全管理①　※必須'!$C$24:$G$123,5,FALSE)</f>
        <v>0</v>
      </c>
      <c r="L110" s="48"/>
      <c r="M110" s="48"/>
      <c r="N110" s="48"/>
      <c r="O110" s="65">
        <f>VLOOKUP(C110,'安全管理①　※必須'!$C$24:$I$123,7,FALSE)</f>
        <v>0</v>
      </c>
      <c r="P110" s="48"/>
      <c r="Q110" s="48"/>
      <c r="R110" s="48"/>
      <c r="S110" s="48"/>
      <c r="T110" s="48"/>
    </row>
    <row r="111" spans="2:20" ht="15.45" customHeight="1" thickBot="1" x14ac:dyDescent="0.25">
      <c r="B111" s="18">
        <v>90</v>
      </c>
      <c r="C111" s="109" t="s">
        <v>75</v>
      </c>
      <c r="D111" s="110"/>
      <c r="E111" s="65">
        <f>VLOOKUP(C111,'安全管理①　※必須'!$C$24:$E$123,3,FALSE)</f>
        <v>0</v>
      </c>
      <c r="F111" s="48"/>
      <c r="G111" s="48"/>
      <c r="H111" s="48"/>
      <c r="I111" s="48"/>
      <c r="J111" s="48"/>
      <c r="K111" s="65">
        <f>VLOOKUP(C111,'安全管理①　※必須'!$C$24:$G$123,5,FALSE)</f>
        <v>0</v>
      </c>
      <c r="L111" s="48"/>
      <c r="M111" s="48"/>
      <c r="N111" s="48"/>
      <c r="O111" s="65">
        <f>VLOOKUP(C111,'安全管理①　※必須'!$C$24:$I$123,7,FALSE)</f>
        <v>0</v>
      </c>
      <c r="P111" s="48"/>
      <c r="Q111" s="48"/>
      <c r="R111" s="48"/>
      <c r="S111" s="48"/>
      <c r="T111" s="48"/>
    </row>
    <row r="112" spans="2:20" ht="15.45" customHeight="1" thickBot="1" x14ac:dyDescent="0.25">
      <c r="B112" s="18">
        <v>91</v>
      </c>
      <c r="C112" s="30" t="s">
        <v>189</v>
      </c>
      <c r="D112" s="66" t="str">
        <f>IF(VLOOKUP(C112,'安全管理①　※必須'!$C$114:$D$123,2,FALSE)=0,"",VLOOKUP(C112,'安全管理①　※必須'!$C$114:$D$123,2,FALSE))</f>
        <v/>
      </c>
      <c r="E112" s="65">
        <f>VLOOKUP(C112,'安全管理①　※必須'!$C$24:$E$123,3,FALSE)</f>
        <v>0</v>
      </c>
      <c r="F112" s="48"/>
      <c r="G112" s="48"/>
      <c r="H112" s="48"/>
      <c r="I112" s="48"/>
      <c r="J112" s="48"/>
      <c r="K112" s="65">
        <f>VLOOKUP(C112,'安全管理①　※必須'!$C$24:$G$123,5,FALSE)</f>
        <v>0</v>
      </c>
      <c r="L112" s="48"/>
      <c r="M112" s="48"/>
      <c r="N112" s="48"/>
      <c r="O112" s="65">
        <f>VLOOKUP(C112,'安全管理①　※必須'!$C$24:$I$123,7,FALSE)</f>
        <v>0</v>
      </c>
      <c r="P112" s="48"/>
      <c r="Q112" s="48"/>
      <c r="R112" s="48"/>
      <c r="S112" s="48"/>
      <c r="T112" s="48"/>
    </row>
    <row r="113" spans="2:20" ht="15.45" customHeight="1" thickBot="1" x14ac:dyDescent="0.25">
      <c r="B113" s="18">
        <v>92</v>
      </c>
      <c r="C113" s="30" t="s">
        <v>190</v>
      </c>
      <c r="D113" s="66" t="str">
        <f>IF(VLOOKUP(C113,'安全管理①　※必須'!$C$114:$D$123,2,FALSE)=0,"",VLOOKUP(C113,'安全管理①　※必須'!$C$114:$D$123,2,FALSE))</f>
        <v/>
      </c>
      <c r="E113" s="65">
        <f>VLOOKUP(C113,'安全管理①　※必須'!$C$24:$E$123,3,FALSE)</f>
        <v>0</v>
      </c>
      <c r="F113" s="48"/>
      <c r="G113" s="48"/>
      <c r="H113" s="48"/>
      <c r="I113" s="48"/>
      <c r="J113" s="48"/>
      <c r="K113" s="65">
        <f>VLOOKUP(C113,'安全管理①　※必須'!$C$24:$G$123,5,FALSE)</f>
        <v>0</v>
      </c>
      <c r="L113" s="48"/>
      <c r="M113" s="48"/>
      <c r="N113" s="48"/>
      <c r="O113" s="65">
        <f>VLOOKUP(C113,'安全管理①　※必須'!$C$24:$I$123,7,FALSE)</f>
        <v>0</v>
      </c>
      <c r="P113" s="48"/>
      <c r="Q113" s="48"/>
      <c r="R113" s="48"/>
      <c r="S113" s="48"/>
      <c r="T113" s="48"/>
    </row>
    <row r="114" spans="2:20" ht="15.45" customHeight="1" thickBot="1" x14ac:dyDescent="0.25">
      <c r="B114" s="18">
        <v>93</v>
      </c>
      <c r="C114" s="30" t="s">
        <v>191</v>
      </c>
      <c r="D114" s="66" t="str">
        <f>IF(VLOOKUP(C114,'安全管理①　※必須'!$C$114:$D$123,2,FALSE)=0,"",VLOOKUP(C114,'安全管理①　※必須'!$C$114:$D$123,2,FALSE))</f>
        <v/>
      </c>
      <c r="E114" s="65">
        <f>VLOOKUP(C114,'安全管理①　※必須'!$C$24:$E$123,3,FALSE)</f>
        <v>0</v>
      </c>
      <c r="F114" s="48"/>
      <c r="G114" s="48"/>
      <c r="H114" s="48"/>
      <c r="I114" s="48"/>
      <c r="J114" s="48"/>
      <c r="K114" s="65">
        <f>VLOOKUP(C114,'安全管理①　※必須'!$C$24:$G$123,5,FALSE)</f>
        <v>0</v>
      </c>
      <c r="L114" s="48"/>
      <c r="M114" s="48"/>
      <c r="N114" s="48"/>
      <c r="O114" s="65">
        <f>VLOOKUP(C114,'安全管理①　※必須'!$C$24:$I$123,7,FALSE)</f>
        <v>0</v>
      </c>
      <c r="P114" s="48"/>
      <c r="Q114" s="48"/>
      <c r="R114" s="48"/>
      <c r="S114" s="48"/>
      <c r="T114" s="48"/>
    </row>
    <row r="115" spans="2:20" ht="15.45" customHeight="1" thickBot="1" x14ac:dyDescent="0.25">
      <c r="B115" s="18">
        <v>94</v>
      </c>
      <c r="C115" s="30" t="s">
        <v>192</v>
      </c>
      <c r="D115" s="66" t="str">
        <f>IF(VLOOKUP(C115,'安全管理①　※必須'!$C$114:$D$123,2,FALSE)=0,"",VLOOKUP(C115,'安全管理①　※必須'!$C$114:$D$123,2,FALSE))</f>
        <v/>
      </c>
      <c r="E115" s="65">
        <f>VLOOKUP(C115,'安全管理①　※必須'!$C$24:$E$123,3,FALSE)</f>
        <v>0</v>
      </c>
      <c r="F115" s="48"/>
      <c r="G115" s="48"/>
      <c r="H115" s="48"/>
      <c r="I115" s="48"/>
      <c r="J115" s="48"/>
      <c r="K115" s="65">
        <f>VLOOKUP(C115,'安全管理①　※必須'!$C$24:$G$123,5,FALSE)</f>
        <v>0</v>
      </c>
      <c r="L115" s="48"/>
      <c r="M115" s="48"/>
      <c r="N115" s="48"/>
      <c r="O115" s="65">
        <f>VLOOKUP(C115,'安全管理①　※必須'!$C$24:$I$123,7,FALSE)</f>
        <v>0</v>
      </c>
      <c r="P115" s="48"/>
      <c r="Q115" s="48"/>
      <c r="R115" s="48"/>
      <c r="S115" s="48"/>
      <c r="T115" s="48"/>
    </row>
    <row r="116" spans="2:20" ht="15.45" customHeight="1" thickBot="1" x14ac:dyDescent="0.25">
      <c r="B116" s="18">
        <v>95</v>
      </c>
      <c r="C116" s="30" t="s">
        <v>193</v>
      </c>
      <c r="D116" s="66" t="str">
        <f>IF(VLOOKUP(C116,'安全管理①　※必須'!$C$114:$D$123,2,FALSE)=0,"",VLOOKUP(C116,'安全管理①　※必須'!$C$114:$D$123,2,FALSE))</f>
        <v/>
      </c>
      <c r="E116" s="65">
        <f>VLOOKUP(C116,'安全管理①　※必須'!$C$24:$E$123,3,FALSE)</f>
        <v>0</v>
      </c>
      <c r="F116" s="48"/>
      <c r="G116" s="48"/>
      <c r="H116" s="48"/>
      <c r="I116" s="48"/>
      <c r="J116" s="48"/>
      <c r="K116" s="65">
        <f>VLOOKUP(C116,'安全管理①　※必須'!$C$24:$G$123,5,FALSE)</f>
        <v>0</v>
      </c>
      <c r="L116" s="48"/>
      <c r="M116" s="48"/>
      <c r="N116" s="48"/>
      <c r="O116" s="65">
        <f>VLOOKUP(C116,'安全管理①　※必須'!$C$24:$I$123,7,FALSE)</f>
        <v>0</v>
      </c>
      <c r="P116" s="48"/>
      <c r="Q116" s="48"/>
      <c r="R116" s="48"/>
      <c r="S116" s="48"/>
      <c r="T116" s="48"/>
    </row>
    <row r="117" spans="2:20" ht="15.45" customHeight="1" thickBot="1" x14ac:dyDescent="0.25">
      <c r="B117" s="18">
        <v>96</v>
      </c>
      <c r="C117" s="30" t="s">
        <v>194</v>
      </c>
      <c r="D117" s="66" t="str">
        <f>IF(VLOOKUP(C117,'安全管理①　※必須'!$C$114:$D$123,2,FALSE)=0,"",VLOOKUP(C117,'安全管理①　※必須'!$C$114:$D$123,2,FALSE))</f>
        <v/>
      </c>
      <c r="E117" s="65">
        <f>VLOOKUP(C117,'安全管理①　※必須'!$C$24:$E$123,3,FALSE)</f>
        <v>0</v>
      </c>
      <c r="F117" s="48"/>
      <c r="G117" s="48"/>
      <c r="H117" s="48"/>
      <c r="I117" s="48"/>
      <c r="J117" s="48"/>
      <c r="K117" s="65">
        <f>VLOOKUP(C117,'安全管理①　※必須'!$C$24:$G$123,5,FALSE)</f>
        <v>0</v>
      </c>
      <c r="L117" s="48"/>
      <c r="M117" s="48"/>
      <c r="N117" s="48"/>
      <c r="O117" s="65">
        <f>VLOOKUP(C117,'安全管理①　※必須'!$C$24:$I$123,7,FALSE)</f>
        <v>0</v>
      </c>
      <c r="P117" s="48"/>
      <c r="Q117" s="48"/>
      <c r="R117" s="48"/>
      <c r="S117" s="48"/>
      <c r="T117" s="48"/>
    </row>
    <row r="118" spans="2:20" ht="15.45" customHeight="1" thickBot="1" x14ac:dyDescent="0.25">
      <c r="B118" s="18">
        <v>97</v>
      </c>
      <c r="C118" s="30" t="s">
        <v>195</v>
      </c>
      <c r="D118" s="66" t="str">
        <f>IF(VLOOKUP(C118,'安全管理①　※必須'!$C$114:$D$123,2,FALSE)=0,"",VLOOKUP(C118,'安全管理①　※必須'!$C$114:$D$123,2,FALSE))</f>
        <v/>
      </c>
      <c r="E118" s="65">
        <f>VLOOKUP(C118,'安全管理①　※必須'!$C$24:$E$123,3,FALSE)</f>
        <v>0</v>
      </c>
      <c r="F118" s="48"/>
      <c r="G118" s="48"/>
      <c r="H118" s="48"/>
      <c r="I118" s="48"/>
      <c r="J118" s="48"/>
      <c r="K118" s="65">
        <f>VLOOKUP(C118,'安全管理①　※必須'!$C$24:$G$123,5,FALSE)</f>
        <v>0</v>
      </c>
      <c r="L118" s="48"/>
      <c r="M118" s="48"/>
      <c r="N118" s="48"/>
      <c r="O118" s="65">
        <f>VLOOKUP(C118,'安全管理①　※必須'!$C$24:$I$123,7,FALSE)</f>
        <v>0</v>
      </c>
      <c r="P118" s="48"/>
      <c r="Q118" s="48"/>
      <c r="R118" s="48"/>
      <c r="S118" s="48"/>
      <c r="T118" s="48"/>
    </row>
    <row r="119" spans="2:20" ht="15.45" customHeight="1" thickBot="1" x14ac:dyDescent="0.25">
      <c r="B119" s="18">
        <v>98</v>
      </c>
      <c r="C119" s="30" t="s">
        <v>196</v>
      </c>
      <c r="D119" s="66" t="str">
        <f>IF(VLOOKUP(C119,'安全管理①　※必須'!$C$114:$D$123,2,FALSE)=0,"",VLOOKUP(C119,'安全管理①　※必須'!$C$114:$D$123,2,FALSE))</f>
        <v/>
      </c>
      <c r="E119" s="65">
        <f>VLOOKUP(C119,'安全管理①　※必須'!$C$24:$E$123,3,FALSE)</f>
        <v>0</v>
      </c>
      <c r="F119" s="48"/>
      <c r="G119" s="48"/>
      <c r="H119" s="48"/>
      <c r="I119" s="48"/>
      <c r="J119" s="48"/>
      <c r="K119" s="65">
        <f>VLOOKUP(C119,'安全管理①　※必須'!$C$24:$G$123,5,FALSE)</f>
        <v>0</v>
      </c>
      <c r="L119" s="48"/>
      <c r="M119" s="48"/>
      <c r="N119" s="48"/>
      <c r="O119" s="65">
        <f>VLOOKUP(C119,'安全管理①　※必須'!$C$24:$I$123,7,FALSE)</f>
        <v>0</v>
      </c>
      <c r="P119" s="48"/>
      <c r="Q119" s="48"/>
      <c r="R119" s="48"/>
      <c r="S119" s="48"/>
      <c r="T119" s="48"/>
    </row>
    <row r="120" spans="2:20" ht="15.45" customHeight="1" thickBot="1" x14ac:dyDescent="0.25">
      <c r="B120" s="18">
        <v>99</v>
      </c>
      <c r="C120" s="30" t="s">
        <v>197</v>
      </c>
      <c r="D120" s="66" t="str">
        <f>IF(VLOOKUP(C120,'安全管理①　※必須'!$C$114:$D$123,2,FALSE)=0,"",VLOOKUP(C120,'安全管理①　※必須'!$C$114:$D$123,2,FALSE))</f>
        <v/>
      </c>
      <c r="E120" s="65">
        <f>VLOOKUP(C120,'安全管理①　※必須'!$C$24:$E$123,3,FALSE)</f>
        <v>0</v>
      </c>
      <c r="F120" s="48"/>
      <c r="G120" s="48"/>
      <c r="H120" s="48"/>
      <c r="I120" s="48"/>
      <c r="J120" s="48"/>
      <c r="K120" s="65">
        <f>VLOOKUP(C120,'安全管理①　※必須'!$C$24:$G$123,5,FALSE)</f>
        <v>0</v>
      </c>
      <c r="L120" s="48"/>
      <c r="M120" s="48"/>
      <c r="N120" s="48"/>
      <c r="O120" s="65">
        <f>VLOOKUP(C120,'安全管理①　※必須'!$C$24:$I$123,7,FALSE)</f>
        <v>0</v>
      </c>
      <c r="P120" s="48"/>
      <c r="Q120" s="48"/>
      <c r="R120" s="48"/>
      <c r="S120" s="48"/>
      <c r="T120" s="48"/>
    </row>
    <row r="121" spans="2:20" ht="15.45" customHeight="1" thickBot="1" x14ac:dyDescent="0.25">
      <c r="B121" s="18">
        <v>100</v>
      </c>
      <c r="C121" s="30" t="s">
        <v>198</v>
      </c>
      <c r="D121" s="67" t="str">
        <f>IF(VLOOKUP(C121,'安全管理①　※必須'!$C$114:$D$123,2,FALSE)=0,"",VLOOKUP(C121,'安全管理①　※必須'!$C$114:$D$123,2,FALSE))</f>
        <v/>
      </c>
      <c r="E121" s="65">
        <f>VLOOKUP(C121,'安全管理①　※必須'!$C$24:$E$123,3,FALSE)</f>
        <v>0</v>
      </c>
      <c r="F121" s="48"/>
      <c r="G121" s="48"/>
      <c r="H121" s="48"/>
      <c r="I121" s="48"/>
      <c r="J121" s="48"/>
      <c r="K121" s="65">
        <f>VLOOKUP(C121,'安全管理①　※必須'!$C$24:$G$123,5,FALSE)</f>
        <v>0</v>
      </c>
      <c r="L121" s="48"/>
      <c r="M121" s="48"/>
      <c r="N121" s="48"/>
      <c r="O121" s="65">
        <f>VLOOKUP(C121,'安全管理①　※必須'!$C$24:$I$123,7,FALSE)</f>
        <v>0</v>
      </c>
      <c r="P121" s="48"/>
      <c r="Q121" s="48"/>
      <c r="R121" s="48"/>
      <c r="S121" s="48"/>
      <c r="T121" s="48"/>
    </row>
  </sheetData>
  <sheetProtection algorithmName="SHA-512" hashValue="zidOXxGjVUeBvdIggjeSWds6tTkpfuRee9ZowwvPKcguiHQ7Ot1ZsIkteyZVjBQdPdVddG9I+2Os66GgzqYcdQ==" saltValue="hU0z3O4Qyksvwif/dpWl7A==" spinCount="100000" sheet="1" objects="1" scenarios="1"/>
  <autoFilter ref="A20:T20" xr:uid="{146046DF-3BA7-4FC1-9522-978593A8ADB7}">
    <filterColumn colId="1" showButton="0"/>
    <filterColumn colId="2" showButton="0"/>
  </autoFilter>
  <mergeCells count="101">
    <mergeCell ref="C107:D107"/>
    <mergeCell ref="C108:D108"/>
    <mergeCell ref="C109:D109"/>
    <mergeCell ref="C110:D110"/>
    <mergeCell ref="C111:D11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42:D42"/>
    <mergeCell ref="C43:D43"/>
    <mergeCell ref="C44:D44"/>
    <mergeCell ref="C45:D45"/>
    <mergeCell ref="C46:D46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E18:J18"/>
    <mergeCell ref="K18:N18"/>
    <mergeCell ref="S1:T1"/>
    <mergeCell ref="O18:T18"/>
    <mergeCell ref="B18:D20"/>
    <mergeCell ref="E19:E20"/>
    <mergeCell ref="F19:J19"/>
    <mergeCell ref="K19:K20"/>
    <mergeCell ref="L19:N19"/>
    <mergeCell ref="O19:O20"/>
    <mergeCell ref="P19:T19"/>
  </mergeCells>
  <phoneticPr fontId="1"/>
  <conditionalFormatting sqref="E22:E121 K22:K121 O22:O121">
    <cfRule type="cellIs" dxfId="6" priority="1" operator="greaterThan">
      <formula>0</formula>
    </cfRule>
  </conditionalFormatting>
  <conditionalFormatting sqref="F22:J121">
    <cfRule type="notContainsBlanks" dxfId="5" priority="21">
      <formula>LEN(TRIM(F22))&gt;0</formula>
    </cfRule>
    <cfRule type="expression" dxfId="4" priority="22">
      <formula>COLUMN()-COLUMN($F22)+1 &lt;= $E22</formula>
    </cfRule>
  </conditionalFormatting>
  <conditionalFormatting sqref="L22:N121">
    <cfRule type="notContainsBlanks" dxfId="3" priority="9">
      <formula>LEN(TRIM(L22))&gt;0</formula>
    </cfRule>
    <cfRule type="expression" dxfId="2" priority="10">
      <formula>COLUMN()-COLUMN($L22)+1 &lt;= $K22</formula>
    </cfRule>
  </conditionalFormatting>
  <conditionalFormatting sqref="P22:T121">
    <cfRule type="notContainsBlanks" dxfId="1" priority="6">
      <formula>LEN(TRIM(P22))&gt;0</formula>
    </cfRule>
    <cfRule type="expression" dxfId="0" priority="7">
      <formula>COLUMN()-COLUMN($P22)+1 &lt;= $O22</formula>
    </cfRule>
  </conditionalFormatting>
  <dataValidations count="1">
    <dataValidation type="list" allowBlank="1" showInputMessage="1" sqref="L22:N121 F21:J121 P22:T121" xr:uid="{BAC10E72-A0A8-4C43-8428-AA074F094ED1}">
      <formula1>"A,B,C（セルにMy JSPO IDを直接入力してください）,D"</formula1>
    </dataValidation>
  </dataValidations>
  <printOptions horizontalCentered="1"/>
  <pageMargins left="0.51181102362204722" right="0.51181102362204722" top="0.55118110236220474" bottom="0.35433070866141736" header="0.31496062992125984" footer="0.31496062992125984"/>
  <pageSetup paperSize="9"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886A-7798-4726-A5E2-EFA796DBC9DB}">
  <sheetPr>
    <tabColor theme="6" tint="0.79998168889431442"/>
  </sheetPr>
  <dimension ref="A1:M1"/>
  <sheetViews>
    <sheetView topLeftCell="I1" workbookViewId="0">
      <selection activeCell="M1" sqref="M1"/>
    </sheetView>
  </sheetViews>
  <sheetFormatPr defaultRowHeight="13.2" x14ac:dyDescent="0.2"/>
  <cols>
    <col min="1" max="1" width="16.21875" customWidth="1"/>
    <col min="3" max="3" width="21.44140625" bestFit="1" customWidth="1"/>
    <col min="4" max="4" width="2.21875" bestFit="1" customWidth="1"/>
    <col min="5" max="5" width="17.88671875" bestFit="1" customWidth="1"/>
    <col min="6" max="6" width="3.21875" bestFit="1" customWidth="1"/>
    <col min="7" max="7" width="32.21875" bestFit="1" customWidth="1"/>
    <col min="8" max="8" width="2.88671875" bestFit="1" customWidth="1"/>
    <col min="9" max="9" width="32.21875" bestFit="1" customWidth="1"/>
    <col min="10" max="10" width="3.21875" bestFit="1" customWidth="1"/>
    <col min="12" max="12" width="11.33203125" bestFit="1" customWidth="1"/>
  </cols>
  <sheetData>
    <row r="1" spans="1:13" x14ac:dyDescent="0.2">
      <c r="A1" s="7" t="str">
        <f>IF('指導者①　※必須'!G1="","クラブ名",'指導者①　※必須'!G1)</f>
        <v>クラブ名</v>
      </c>
      <c r="C1" s="7" t="s">
        <v>85</v>
      </c>
      <c r="D1" s="7">
        <f>COUNTIF('指導者②　※任意'!D23:D89, "&gt;=1")</f>
        <v>0</v>
      </c>
      <c r="E1" s="7" t="s">
        <v>98</v>
      </c>
      <c r="F1" s="7">
        <f>SUM('指導者②　※任意'!D23:D89)</f>
        <v>0</v>
      </c>
      <c r="G1" s="7" t="s">
        <v>107</v>
      </c>
      <c r="H1" s="22">
        <f>COUNTIF('指導者②　※任意'!E22:E89, "&gt;=1")</f>
        <v>0</v>
      </c>
      <c r="I1" s="7" t="s">
        <v>99</v>
      </c>
      <c r="J1" s="7">
        <f>SUM('指導者②　※任意'!E22:E89)</f>
        <v>0</v>
      </c>
      <c r="K1" s="21"/>
      <c r="L1" s="7" t="s">
        <v>100</v>
      </c>
      <c r="M1" s="7" t="e" cm="1" vm="1">
        <f t="array" ref="M1">_xlfn.UNIQUE(_xlfn._xlws.FILTER(_xlfn.TOCOL('指導者②　※任意'!F19:J68), ISNUMBER(_xlfn.TOCOL('指導者②　※任意'!F19:J68))))</f>
        <v>#VALUE!</v>
      </c>
    </row>
  </sheetData>
  <sheetProtection algorithmName="SHA-512" hashValue="AhC9WtXkTeMkmv+bee/KtVKqo7GsHT9Yus47H9uv8H3SYCWHLhpAT9+U2BlnbHv4Oxvl1Kj0p+SWJJg/zGu5oQ==" saltValue="gIi0mQd0n4FR3+KxYSTpFQ==" spinCount="100000" sheet="1" objects="1" scenarios="1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C164F-7121-4784-B4DB-275111C245EF}">
  <sheetPr>
    <tabColor theme="6" tint="0.79998168889431442"/>
  </sheetPr>
  <dimension ref="A1:AI1"/>
  <sheetViews>
    <sheetView workbookViewId="0">
      <selection activeCell="AG1" sqref="AG1"/>
    </sheetView>
  </sheetViews>
  <sheetFormatPr defaultRowHeight="13.2" x14ac:dyDescent="0.2"/>
  <cols>
    <col min="1" max="1" width="16.21875" customWidth="1"/>
    <col min="3" max="3" width="22.21875" bestFit="1" customWidth="1"/>
    <col min="4" max="4" width="4.21875" customWidth="1"/>
    <col min="5" max="5" width="17.88671875" bestFit="1" customWidth="1"/>
    <col min="6" max="6" width="3.21875" customWidth="1"/>
    <col min="7" max="7" width="28.6640625" bestFit="1" customWidth="1"/>
    <col min="8" max="8" width="3.33203125" customWidth="1"/>
    <col min="9" max="9" width="28.6640625" bestFit="1" customWidth="1"/>
    <col min="10" max="10" width="3.6640625" customWidth="1"/>
    <col min="11" max="11" width="24.33203125" bestFit="1" customWidth="1"/>
    <col min="12" max="12" width="2.21875" bestFit="1" customWidth="1"/>
    <col min="13" max="13" width="20" bestFit="1" customWidth="1"/>
    <col min="14" max="14" width="3.21875" bestFit="1" customWidth="1"/>
    <col min="15" max="15" width="28.6640625" bestFit="1" customWidth="1"/>
    <col min="16" max="16" width="2.21875" bestFit="1" customWidth="1"/>
    <col min="17" max="17" width="30.77734375" bestFit="1" customWidth="1"/>
    <col min="18" max="18" width="2.21875" bestFit="1" customWidth="1"/>
    <col min="19" max="19" width="26" bestFit="1" customWidth="1"/>
    <col min="20" max="20" width="2.21875" bestFit="1" customWidth="1"/>
    <col min="21" max="21" width="21.77734375" bestFit="1" customWidth="1"/>
    <col min="22" max="22" width="2.21875" bestFit="1" customWidth="1"/>
    <col min="23" max="23" width="36.77734375" bestFit="1" customWidth="1"/>
    <col min="24" max="24" width="2.21875" bestFit="1" customWidth="1"/>
    <col min="25" max="25" width="32.44140625" bestFit="1" customWidth="1"/>
    <col min="26" max="26" width="2.21875" bestFit="1" customWidth="1"/>
    <col min="28" max="28" width="26.5546875" bestFit="1" customWidth="1"/>
    <col min="30" max="30" width="28.44140625" bestFit="1" customWidth="1"/>
    <col min="31" max="31" width="8.77734375" customWidth="1"/>
    <col min="32" max="32" width="28.44140625" bestFit="1" customWidth="1"/>
    <col min="34" max="34" width="28.6640625" bestFit="1" customWidth="1"/>
  </cols>
  <sheetData>
    <row r="1" spans="1:35" x14ac:dyDescent="0.2">
      <c r="A1" s="7" t="str">
        <f>IF('指導者①　※必須'!G1="","クラブ名",'指導者①　※必須'!G1)</f>
        <v>クラブ名</v>
      </c>
      <c r="C1" s="7" t="s">
        <v>106</v>
      </c>
      <c r="D1" s="7">
        <f>COUNTIF('安全管理①　※必須'!E24:E123, "&gt;=1")</f>
        <v>0</v>
      </c>
      <c r="E1" s="7" t="s">
        <v>98</v>
      </c>
      <c r="F1" s="7">
        <f>SUM('安全管理①　※必須'!E24:E123)</f>
        <v>0</v>
      </c>
      <c r="G1" s="7" t="s">
        <v>108</v>
      </c>
      <c r="H1" s="7">
        <f>COUNTIF('安全管理①　※必須'!F24:F123, "&gt;=1")</f>
        <v>0</v>
      </c>
      <c r="I1" s="7" t="s">
        <v>109</v>
      </c>
      <c r="J1" s="7">
        <f>SUM('安全管理①　※必須'!F24:F123)</f>
        <v>0</v>
      </c>
      <c r="K1" s="7" t="s">
        <v>176</v>
      </c>
      <c r="L1" s="7">
        <f>COUNTIF('安全管理①　※必須'!G24:G123, "&gt;=1")</f>
        <v>0</v>
      </c>
      <c r="M1" s="7" t="s">
        <v>177</v>
      </c>
      <c r="N1" s="7">
        <f>SUM('安全管理①　※必須'!G24:G123)</f>
        <v>0</v>
      </c>
      <c r="O1" s="7" t="s">
        <v>110</v>
      </c>
      <c r="P1" s="7">
        <f>COUNTIF('安全管理①　※必須'!H24:H123, "&gt;=1")</f>
        <v>0</v>
      </c>
      <c r="Q1" s="7" t="s">
        <v>178</v>
      </c>
      <c r="R1" s="7">
        <f>SUM('安全管理①　※必須'!H24:H123)</f>
        <v>0</v>
      </c>
      <c r="S1" s="7" t="s">
        <v>145</v>
      </c>
      <c r="T1" s="7">
        <f>COUNTIF('安全管理①　※必須'!I24:I123, "&gt;=1")</f>
        <v>0</v>
      </c>
      <c r="U1" s="7" t="s">
        <v>146</v>
      </c>
      <c r="V1" s="7">
        <f>SUM('安全管理①　※必須'!I24:I123)</f>
        <v>0</v>
      </c>
      <c r="W1" s="7" t="s">
        <v>147</v>
      </c>
      <c r="X1" s="7">
        <f>COUNTIF('安全管理①　※必須'!J24:J123, "&gt;=1")</f>
        <v>0</v>
      </c>
      <c r="Y1" s="7" t="s">
        <v>148</v>
      </c>
      <c r="Z1" s="7">
        <f>SUM('安全管理①　※必須'!J24:J123)</f>
        <v>0</v>
      </c>
      <c r="AB1" s="7" t="s">
        <v>202</v>
      </c>
      <c r="AC1" s="7" t="str" cm="1">
        <f t="array" ref="AC1">IFERROR(_xlfn.UNIQUE(_xlfn._xlws.FILTER(_xlfn.TOCOL('安全管理②　※任意'!F22:J121), ISNUMBER(_xlfn.TOCOL('安全管理②　※任意'!F22:J121)))), "")</f>
        <v/>
      </c>
      <c r="AD1" s="7" t="s">
        <v>203</v>
      </c>
      <c r="AE1" s="7" t="str" cm="1">
        <f t="array" ref="AE1">IFERROR(_xlfn.UNIQUE(_xlfn._xlws.FILTER(_xlfn.TOCOL('安全管理②　※任意'!L22:N121),ISNUMBER(_xlfn.TOCOL('安全管理②　※任意'!L22:N121)))),"")</f>
        <v/>
      </c>
      <c r="AF1" s="7" t="s">
        <v>204</v>
      </c>
      <c r="AG1" s="7" t="str" cm="1">
        <f t="array" ref="AG1">IFERROR(_xlfn.UNIQUE(_xlfn._xlws.FILTER(_xlfn.TOCOL('安全管理②　※任意'!P22:T121),ISNUMBER(_xlfn.TOCOL('安全管理②　※任意'!P22:T121)))),"")</f>
        <v/>
      </c>
      <c r="AH1" s="7" t="s">
        <v>205</v>
      </c>
      <c r="AI1" s="7" t="str" cm="1">
        <f t="array" ref="AI1">IFERROR(_xlfn.UNIQUE(_xlfn.FILTERXML("&lt;t&gt;&lt;s&gt;"&amp;_xlfn.TEXTJOIN("&lt;/s&gt;&lt;s&gt;",TRUE,AC:AC,AE:AE,AG:AG)&amp;"&lt;/s&gt;&lt;/t&gt;","//s")),"")</f>
        <v/>
      </c>
    </row>
  </sheetData>
  <sheetProtection algorithmName="SHA-512" hashValue="6Cq88T0PWd1B86QAopbAHpynFczrL+wZ+fM1wmVXWn+gedAJt52acPE0r9JT1VfmhmXuC7z33qs88AsWqSriAQ==" saltValue="Y+Ka65ENP9Vn9BUZp38VFg==" spinCount="100000" sheet="1" objects="1" scenarios="1"/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476546-3c44-4fcb-bc25-631d002556bd" xsi:nil="true"/>
    <lcf76f155ced4ddcb4097134ff3c332f xmlns="6eb3fa67-0119-4654-ba0b-72c2ec37083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F63A27DC1C1BB49A8D9EEB1F65AC177" ma:contentTypeVersion="18" ma:contentTypeDescription="新しいドキュメントを作成します。" ma:contentTypeScope="" ma:versionID="626029d1231df7829b312211dd4fb042">
  <xsd:schema xmlns:xsd="http://www.w3.org/2001/XMLSchema" xmlns:xs="http://www.w3.org/2001/XMLSchema" xmlns:p="http://schemas.microsoft.com/office/2006/metadata/properties" xmlns:ns2="6eb3fa67-0119-4654-ba0b-72c2ec370831" xmlns:ns3="d7476546-3c44-4fcb-bc25-631d002556bd" targetNamespace="http://schemas.microsoft.com/office/2006/metadata/properties" ma:root="true" ma:fieldsID="49403ef53cf81324aeb2f81142447fa5" ns2:_="" ns3:_="">
    <xsd:import namespace="6eb3fa67-0119-4654-ba0b-72c2ec370831"/>
    <xsd:import namespace="d7476546-3c44-4fcb-bc25-631d002556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3fa67-0119-4654-ba0b-72c2ec370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d057fe25-10c6-4212-bc77-db0fab355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76546-3c44-4fcb-bc25-631d002556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598b995-897f-4c96-9d85-baf4a59ba53f}" ma:internalName="TaxCatchAll" ma:showField="CatchAllData" ma:web="d7476546-3c44-4fcb-bc25-631d002556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9C1ED6-C0C0-48B3-9D89-5ECDEE8FADB2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6eb3fa67-0119-4654-ba0b-72c2ec370831"/>
    <ds:schemaRef ds:uri="http://purl.org/dc/elements/1.1/"/>
    <ds:schemaRef ds:uri="d7476546-3c44-4fcb-bc25-631d002556bd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95b59c09-7e4c-47eb-b9b4-5bb8879bbad6"/>
    <ds:schemaRef ds:uri="8872e0aa-3a1d-4760-8ca7-9b28cc9d52b7"/>
  </ds:schemaRefs>
</ds:datastoreItem>
</file>

<file path=customXml/itemProps2.xml><?xml version="1.0" encoding="utf-8"?>
<ds:datastoreItem xmlns:ds="http://schemas.openxmlformats.org/officeDocument/2006/customXml" ds:itemID="{43D68B7C-76EE-4C88-9124-E2485794A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8645BD-45C9-480C-ABEF-EEB6511FE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b3fa67-0119-4654-ba0b-72c2ec370831"/>
    <ds:schemaRef ds:uri="d7476546-3c44-4fcb-bc25-631d002556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指導者①　※必須</vt:lpstr>
      <vt:lpstr>指導者②　※任意</vt:lpstr>
      <vt:lpstr>安全管理①　※必須</vt:lpstr>
      <vt:lpstr>安全管理②　※任意</vt:lpstr>
      <vt:lpstr>確認用（指導者） ※編集禁止</vt:lpstr>
      <vt:lpstr>確認用（安全管理） ※編集禁止</vt:lpstr>
      <vt:lpstr>'安全管理①　※必須'!Print_Area</vt:lpstr>
      <vt:lpstr>'安全管理②　※任意'!Print_Area</vt:lpstr>
      <vt:lpstr>'指導者①　※必須'!Print_Area</vt:lpstr>
      <vt:lpstr>'指導者②　※任意'!Print_Area</vt:lpstr>
      <vt:lpstr>'安全管理①　※必須'!Print_Titles</vt:lpstr>
      <vt:lpstr>'安全管理②　※任意'!Print_Titles</vt:lpstr>
      <vt:lpstr>'指導者①　※必須'!Print_Titles</vt:lpstr>
      <vt:lpstr>'指導者②　※任意'!Print_Titles</vt:lpstr>
    </vt:vector>
  </TitlesOfParts>
  <Manager/>
  <Company>文部科学省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star</dc:creator>
  <cp:keywords/>
  <dc:description/>
  <cp:lastModifiedBy>総合型地域スポーツクラブアドバイザー 大分県スポーツ協会</cp:lastModifiedBy>
  <cp:revision/>
  <cp:lastPrinted>2025-08-21T01:20:54Z</cp:lastPrinted>
  <dcterms:created xsi:type="dcterms:W3CDTF">2008-04-24T07:54:45Z</dcterms:created>
  <dcterms:modified xsi:type="dcterms:W3CDTF">2026-08-03T08:05:59Z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0x010100EF63A27DC1C1BB49A8D9EEB1F65AC177</vt:lpwstr>
  </property>
  <property fmtid="{D5CDD505-2E9C-101B-9397-08002B2CF9AE}" pid="3" name="MediaServiceImageTags">
    <vt:lpwstr/>
  </property>
</Properties>
</file>